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-07 Haziran" sheetId="1" r:id="rId4"/>
    <sheet state="visible" name="08-14 Haziran" sheetId="2" r:id="rId5"/>
    <sheet state="visible" name="LİSANSÜSTÜ UZAKTAN FİNAL SINAVI" sheetId="3" r:id="rId6"/>
  </sheets>
  <definedNames>
    <definedName name="SINIF">#REF!</definedName>
    <definedName name="SAAT">#REF!</definedName>
  </definedNames>
  <calcPr/>
</workbook>
</file>

<file path=xl/sharedStrings.xml><?xml version="1.0" encoding="utf-8"?>
<sst xmlns="http://schemas.openxmlformats.org/spreadsheetml/2006/main" count="889" uniqueCount="316">
  <si>
    <t>SİYASAL BİLGİLER FAKÜLTESİ</t>
  </si>
  <si>
    <t>ULUSLARARASI İLİŞKİLER</t>
  </si>
  <si>
    <t>SİYASET BİLİMİ VE KAMU YÖNETİMİ</t>
  </si>
  <si>
    <t>ÇALIŞMA EKONOMİSİ VE ENDS. İLİŞKİLER</t>
  </si>
  <si>
    <t>MALİYE</t>
  </si>
  <si>
    <t>İKTİSAT</t>
  </si>
  <si>
    <t>EKONOMETRİ</t>
  </si>
  <si>
    <t>GÜN</t>
  </si>
  <si>
    <t>OTURUM</t>
  </si>
  <si>
    <t>ONLİNE SINAV</t>
  </si>
  <si>
    <t>ÖDEV</t>
  </si>
  <si>
    <t>09:00 - 11:59</t>
  </si>
  <si>
    <t/>
  </si>
  <si>
    <t>ULI 498 - BİTİRME ÇALIŞMASI (185 KİŞİ)</t>
  </si>
  <si>
    <t>SBK 498-BİTİRME ÇALIŞMASI (140 öğrenci)</t>
  </si>
  <si>
    <t>ÇEK 498-BİTİRME ÇALIŞMASI (190 öğrenci)</t>
  </si>
  <si>
    <t>MLY 498 -BİTİRME ÇALIŞMASI ( 126 KİŞİ)</t>
  </si>
  <si>
    <t>IKT 498 -BİTİRME ÇALIŞMASI ( 112 kişi)</t>
  </si>
  <si>
    <t>EKO 498 - BİTİRME ÇALIŞMASI (37 KİŞİ)</t>
  </si>
  <si>
    <t>12:00 - 13:59</t>
  </si>
  <si>
    <t>ULI 202-TÜRK DIŞ POLİTİKASI   (243 ÖĞRENCİ) 60 DK</t>
  </si>
  <si>
    <t>CEK 208 - İşgücü Piyasası Veri Analizi - 60 dk. (312 KİŞİ)</t>
  </si>
  <si>
    <t xml:space="preserve"> IKT 201 -MİKRO İKTİSAT ( A+B)  (50 DK)  433 KİŞİ</t>
  </si>
  <si>
    <t xml:space="preserve">EKO 456 -Güncel Ekonomik Sorunlar- 60 dk. (30 Kişi) </t>
  </si>
  <si>
    <t>ULI 102 - MESLEKİ İNGİLİZCE (168 KİŞİ) // ULİ 102 - ACADEMIC ENGLISH (23 KİŞİ)</t>
  </si>
  <si>
    <t>ÇEK402- Mesleki Uygulama (Staj) (210)</t>
  </si>
  <si>
    <t>14:00 - 15:59</t>
  </si>
  <si>
    <t>ULI 206 - ÇATIŞMA YÖNETİMİ VE ETNİK SORUNLAR - 50 dk. (252 KİŞİ) // ULI 206 - CONFLICT RESOLUTION AND ETHNIC ISSUES - 30 dk. (20 KİŞİ)</t>
  </si>
  <si>
    <t>İKT 102-MİKRO İKTİSAT  A+B  (289 ÖĞRENCİ)  50 DK.</t>
  </si>
  <si>
    <t>SBF 116 - Borçlar Hukuku-(A+B) - 50 dk. (245 KİŞİ)</t>
  </si>
  <si>
    <t>MLY 302-TÜRK VERGİ SİSTEMİ II -  35 Dk. (204 KİŞİ)</t>
  </si>
  <si>
    <t>EKO 374- Ekonometride Yeni Yaklaşımlar (Uzun Süreli Ödev) (22 KİŞİ)</t>
  </si>
  <si>
    <t>16:00 - 16:59</t>
  </si>
  <si>
    <t>MLY 458-KAMU İHALE HUKUKU - 30 Dk. (79 KİŞİ)</t>
  </si>
  <si>
    <t xml:space="preserve">IKT 102-İKTİSAT TARİHİ ( A+B ) 30 DK 222 KİŞİ </t>
  </si>
  <si>
    <t>17:00 – 17:59</t>
  </si>
  <si>
    <t>ULI 320 - ULUSLARARASI ANTLAŞMALAR VE TÜRKİYE - 30 dk. (78 KİŞİ)</t>
  </si>
  <si>
    <t>SBK 434-YÖNETİM PSİKOLOJİSİ  (77 ÖĞRENCİ)  30 DK.</t>
  </si>
  <si>
    <t>CEK 368 - Çalışma Hayatında Verimlilik - 30 dk. (76 KİŞİ)</t>
  </si>
  <si>
    <t>IKT 306 -TÜRKİYE EKONOMİSİ ( A+B)( 30 DK)  238 KİŞİ</t>
  </si>
  <si>
    <t>18:00 – 18:59</t>
  </si>
  <si>
    <t>09:00-10:59</t>
  </si>
  <si>
    <t>Üniversite Ortak Seçmeli Dersleri</t>
  </si>
  <si>
    <t>11:00-12:59</t>
  </si>
  <si>
    <t>İş Sağlığı ve Güvenliği,Trafik Güvenliği,Dijital Okur Yazarlık</t>
  </si>
  <si>
    <t>13:00-14:59</t>
  </si>
  <si>
    <t>Atatürk İlkeleri ve İnkılap Tarihi</t>
  </si>
  <si>
    <t>15:00-16:59</t>
  </si>
  <si>
    <t>Yabancı Dil</t>
  </si>
  <si>
    <t>17:00-18:59</t>
  </si>
  <si>
    <t>Türk Dili</t>
  </si>
  <si>
    <t>19:00-20:59</t>
  </si>
  <si>
    <t>Temel Bilgi Teknolojisi Kullanımı</t>
  </si>
  <si>
    <t>EKO102-İSTATİSTİK (328 ÖĞRENCİ)   -75 DK.</t>
  </si>
  <si>
    <t>İKT 208-MAKRO İKTİSAT- A+B - 75 Dk. ( A:156, B:142, TOPLAM:298 KİŞİ</t>
  </si>
  <si>
    <t>EKO 204 -İSTATİSTİK ( A+B ) (60 DK) 347 KİŞİ</t>
  </si>
  <si>
    <t>EKO 360-Kantitatif Karar Verme yön.- 75 dk (47 kişi)</t>
  </si>
  <si>
    <t>CEK 206 - Araştırma Yöntemleri A+B - 35 dk. (285 KİŞİ)</t>
  </si>
  <si>
    <t>IKT 352-YENİLİK EKONOMİSİ ( 50 DK) 67 KİŞİ</t>
  </si>
  <si>
    <t>ULI 304 - TÜRKİYE ORTADOĞU İLİŞKİLERİ A+B - 45 dk. (294 KİŞİ)</t>
  </si>
  <si>
    <t>ULI 106 - ULUSLARARASI ÖRGÜTLER - 50 dk. (335 KİŞİ) // ULI 106 - INTERNATIONAL ORGANIZATIONS - 30 dk. (24 KİŞİ)</t>
  </si>
  <si>
    <t>SBF 104-TİCARET HUKUKU - 50 Dk. ( 208 KİŞİ)</t>
  </si>
  <si>
    <t>IKT 450-UYGULAMALI İKTİSADİ ÖNGÖRÜ (50 DK) 22 KİŞİ</t>
  </si>
  <si>
    <t>EKO 104- Uygulamalı İstatistik (Uzun Süreli Ödev) (128 KİŞİ)</t>
  </si>
  <si>
    <t>ULI 414 - ULUSLARARASI SİYASETTE ORTADOĞU - 25 dk. (139 KİŞİ)</t>
  </si>
  <si>
    <t>SBK 202-KAMU POLİTİKASINA GİRİŞ (152 ÖĞR.)   +  INTRODUCTION TO PUBLIC POLICIES ( B) (6 ÖĞR.) 20 DK.</t>
  </si>
  <si>
    <t>CEK 306 - Sosyal Güvenlik Hukuku  (A+B) - 25 dk. (310 KİŞİ)</t>
  </si>
  <si>
    <t>SBK 408-YÖNETİM VE ETİK (80 ÖĞR.) 30 DK.</t>
  </si>
  <si>
    <t>EKO 362- Proje Analizi 75 dk (23 kişi)</t>
  </si>
  <si>
    <t>MLY 202-VERGİ HUKUKU (231 ÖĞR.) 45 DK.</t>
  </si>
  <si>
    <t>MLY 202-VERGİ HUKUKU 1.Öğr. + 2.Öğr - 40 Dk. (1.Öğr. 128, 2.Öğr. 119 TOPLAM: 247 KİŞİ)</t>
  </si>
  <si>
    <t>MLY 212-VERGİ HUKUKU ( A+B ) (45 DK) 271 KİŞİ</t>
  </si>
  <si>
    <t>ULI 464 - SİVİL TOPLUM VE DIŞ POLİTİKA - 50 dk. (70 KİŞİ)</t>
  </si>
  <si>
    <t>CEK 104 - Çalışma Sosyolojisi  A+B - 35 dk. (270 KİŞİ)</t>
  </si>
  <si>
    <t>IKT 460-FİNANSAL EKONOMİ ( 50 DK) 58 KİŞİ</t>
  </si>
  <si>
    <t>IKT 202-Politik Ekonomi 60 dk (73 KİŞİ)</t>
  </si>
  <si>
    <r>
      <t xml:space="preserve">ULI 104 - SİYASİ TARİH - 25 dk (337 KİŞİ) // </t>
    </r>
    <r>
      <rPr>
        <i/>
      </rPr>
      <t>ULI 104 -  POLITICAL HISTORY - 30 dk. (23 KİŞİ)</t>
    </r>
  </si>
  <si>
    <t>SBK306-İDARE TARİHİ A                        (96 ÖĞR.)  30 DK.</t>
  </si>
  <si>
    <t>ÇEK202-Ücret Teorileri ve Politikaları 25 dk. (275 kişi)</t>
  </si>
  <si>
    <t>SBK 110-Hukuka Giriş 35 DK (110 KİŞİ)</t>
  </si>
  <si>
    <t>ULI 360 - KAFKASYADA SİYASİ GELİŞMELER - 40 dk. (103 KİŞİ)</t>
  </si>
  <si>
    <t>SBK 420-BÜROKRASİ (85 ÖĞR.) + SBK 420-BUREAUCRACY(B) (2 ÖĞR.)  30 DK.</t>
  </si>
  <si>
    <t>CEK 358 - Uygulamalı İnsan Kaynakları Yönetimi (S) - 25 dk. (60 KİŞİ)</t>
  </si>
  <si>
    <t>SBK306-İDARE TARİHİ B  (114 ÖĞR. )  30 DK.</t>
  </si>
  <si>
    <t>EKO 118-İKTİSADİ MATEMATİK - 60 Dk. ( 281 KİŞİ)</t>
  </si>
  <si>
    <t>CEK 172 Çalışma Ekonomisi 60 DK (60 KİŞİ) /  CEK 172 Çalışma Ekonomisi (iNTİBAK) 60 dk (61 kişi)</t>
  </si>
  <si>
    <t>ULI 302 - ULUSLARARASI GÜNCEL SORUNLAR - 60 dk. (247 kİŞİ)</t>
  </si>
  <si>
    <t>IKT 304-KALKINMA İKTİSADİ ( A+B ) (55 DK  VE 252 KİŞİ</t>
  </si>
  <si>
    <t>ULI 302 - CURRENT INTERNATIONAL ISSUES  (Uzun Süreli Ödev) (22 KİŞİ)</t>
  </si>
  <si>
    <t>EKO 452- Mekansal Ekonometri (Uzun Süreli Ödev) (21 KİŞİ)</t>
  </si>
  <si>
    <t>ÇEK302-Gelir ve Servet Dağılımı (A+B) 25 dk. 321 kişi</t>
  </si>
  <si>
    <t>IKT 106-ARAŞTIRMA YÖNTEMLERİ (30 DK)  224 KİŞİ</t>
  </si>
  <si>
    <t>CEK 480 - ULUSLARARASI SOSYAL POLİTİKA - 40 dk. (112 KİŞİ)</t>
  </si>
  <si>
    <t>SBK 304-İDARİ YARGI   (260 ÖĞRENCİ)  25 DK.</t>
  </si>
  <si>
    <t>IKT 206-ENDÜSTRİYEL İKTİSAT ( A+B )  ( 30 DK) 340 KİŞİ</t>
  </si>
  <si>
    <t>SBK456 - ULUSLARARASI ÇEVRE POLİTİKALARI  (33 ÖĞRENCİ)  30 DK.</t>
  </si>
  <si>
    <t>CEK 260 - İş Yerlerinde Temel İlk Yardım ve Aciller (S) - 25 dk. - (96 KİŞİ)</t>
  </si>
  <si>
    <t>MLY 304-MALİYE POLİTİKASI-1.Öğr. + 2.Öğr. - 30 Dk. ( 1.Öğr. 135, 2.Öğr. 104 TOPLAM: 239 KİŞİ)</t>
  </si>
  <si>
    <t>ULI 366 - RUSÇA II (Uzun Süreli Ödev) (32 KİŞİ)</t>
  </si>
  <si>
    <t>MLY 310-MALİ SOSYOLOJİ - 35 Dk. ( 207 KİŞİ)</t>
  </si>
  <si>
    <t>MLY 370-BÜTÇE UYGULAMALARI (Uzun Süreli Ödev) ( 34 KİŞİ)</t>
  </si>
  <si>
    <t>MLY 462-MALİ YARGI (Uzun Süreli Ödev) ( 173 KİŞİ)</t>
  </si>
  <si>
    <t>08-14 Haziran tarihi arasındaki sınavlar için diğer sayfaya geçiniz...</t>
  </si>
  <si>
    <t>Not:</t>
  </si>
  <si>
    <t>Aynı isimde ama farklı kodda olan derslerin bir kısmı süre ve oturum farklılıkları nedeniyle aynı gün ve saate konulamamıştır.</t>
  </si>
  <si>
    <t>EKO 204-Yöneylem Araştırması 75 DK (68 KİŞİ)</t>
  </si>
  <si>
    <t>SBK308-TÜRK SİYASİ HAYATI A (111 ÖĞR.)  90 DK.  ONLİNE KLASİK SINAV</t>
  </si>
  <si>
    <t>IKT 302-ULUSLARARASI İKTİSAT A  50 DK 74 KİŞİ---- IKT 302-  ULUSLARASI İKTİSAT B   ( 50 DK)66 KİŞİ</t>
  </si>
  <si>
    <t xml:space="preserve">EKO 102- İleri Matematik 40 DK (110 KİŞİ) </t>
  </si>
  <si>
    <t>ULI 316 - ULUSLARARASI POLİTİKADA TERÖRİZM (Uzun Süreli Ödev) (89 KİŞİ)</t>
  </si>
  <si>
    <t>ULI 204 - ARAŞTIRMA YÖNTEMLERİ - 40 dk. (251 KİŞİ) // ULI 204 - RESEARCH METHODS - 30 dk. (23 KİŞİ)</t>
  </si>
  <si>
    <t>CEK 304 - Toplu İş Hukuku A+B - 45 dk. (360 KİŞİ)</t>
  </si>
  <si>
    <t>MLY 450-ULAŞIM EKONOMİSİ - 55 Dk. ( 169 KİŞİ)</t>
  </si>
  <si>
    <t>SBK308-TÜRK SİYASİ HAYATI B (111 ÖĞR.)   SBK308-TURKISH POLITICAL LIFE (C)-(5 ÖĞRENCİ)  55 DK.  ONLİNE KLASİK SINAV</t>
  </si>
  <si>
    <t>ÇEK 204 - İnsan  Kaynak.  Yönetimi (A+B) 25 dk. (310 kişi)</t>
  </si>
  <si>
    <t xml:space="preserve">IKT 466 TARIM EKONOMİSİ ( 30 DK) 132 KİŞİ </t>
  </si>
  <si>
    <t>EKO 458- Phyton ve R ile Veri Analizi 30 DK (24 KİŞİ)</t>
  </si>
  <si>
    <t>ULI 482 - ULUSLARARASI MAHKEMELER VE SİLAHLI ÇATIŞMA HUKUKU - 30 dk. (57 KİŞİ)</t>
  </si>
  <si>
    <t>İKT202-MAKRO İKTİSAT (A+B)  (261 ÖĞRENCİ)  30 DK.</t>
  </si>
  <si>
    <t>MLY 204-KAMU EKONOMİSİ - 30 Dk. ( 231 KİŞİ)</t>
  </si>
  <si>
    <t>SBF 210-TİCARET HUKUKU (25 DK)  271 KİŞİ</t>
  </si>
  <si>
    <t>SBK432-KARŞILAŞTIRMALI SİYASET BİLİMİ  (84 ÖĞRENCİ)  30 DK.</t>
  </si>
  <si>
    <t>CEK 102 - İşletme Bilgisi A+B - 25 dk. (280 KİŞİ)</t>
  </si>
  <si>
    <t>09:00-11:59</t>
  </si>
  <si>
    <t>SBK204-MEDENİ HUKUK (149 ÖĞRENCİ)- UZUN SÜRELİ</t>
  </si>
  <si>
    <t>12:00-13:59</t>
  </si>
  <si>
    <t>CEK 252 - Çalışma Hayatında Kadın (Seç) - 60 dk. (110 KİŞİ)</t>
  </si>
  <si>
    <t>İKT 462-ULUSLARARASI İKTİSAT - 45 Dk. ( 80 KİŞİ)</t>
  </si>
  <si>
    <t>SBK 210- Sermaya Piyasaları 50 DK (121 KİŞİ)</t>
  </si>
  <si>
    <t>14:00-15:59</t>
  </si>
  <si>
    <t>MLY 104-MALİYE TEORİSİ - 35 Dk. ( 264 KİŞİ)</t>
  </si>
  <si>
    <t xml:space="preserve">IKT 308-PARA TEORİSİ VE POLİTİKASI (A+B)(50 DK) 316 KİŞİ </t>
  </si>
  <si>
    <t>EKO 308- Ekonometrik Paket Proğramlar 60 DK (76 KİŞİ)</t>
  </si>
  <si>
    <t>ULI 362 - ALMANCA II (Uzun Süreli Ödev) (69 KİŞİ)</t>
  </si>
  <si>
    <t>16:00-16:59</t>
  </si>
  <si>
    <t>ULI 108 - ULUSLARARASI POLİTİKA - 30 dk. (233 KİŞİ)</t>
  </si>
  <si>
    <t>CEK446-SOSYAL POLİTİKA (38 ÖĞRENCİ) 25 DK.</t>
  </si>
  <si>
    <t>CEK 258 - Uluslararası Sosyal Politika (S) - 25 dk. (90 KİŞİ)</t>
  </si>
  <si>
    <t>IKT 452-İKTİSAT POLİTKALARI ( 30 DK) 114 KİŞİ</t>
  </si>
  <si>
    <t>ULI 108 - INTERNATIONAL POLITICS (Uzun Süreli Ödev) (18 KİŞİ)</t>
  </si>
  <si>
    <t>17:00-17:59</t>
  </si>
  <si>
    <t>SBK102-SİYASET BİLİMİ (A)  (231 ÖĞRENCİ)  27 DK. SBK102-POLTICAL SCIENCE (B) (16 ÖĞR.)  30 DK.</t>
  </si>
  <si>
    <t>18:00-18:59</t>
  </si>
  <si>
    <t>ULI 456 - ORTA ASYA VE TRANSKAFKASYA’DA SORUNLAR VE SİYASET - 30 dk. (115 KİŞİ)</t>
  </si>
  <si>
    <t>SBK424-İMAR UYGULAMALARI (19 ÖĞRENCİ)  25 DK.</t>
  </si>
  <si>
    <t>CEK 376  - Yerel Yönetimler ve Sosyal Politika - 25 dk. (130 KİŞİ)</t>
  </si>
  <si>
    <t>MLY 206-MALİYE TARİHİ - 30 Dk. ( 220 KİŞİ)</t>
  </si>
  <si>
    <t>ULI 374 - KARAR VERME SÜRECİ VE DIŞ POLİTİKA - 50 dk. (68 KİŞİ)</t>
  </si>
  <si>
    <t>SBF 102 - GENEL MUHASEBE A+B - 60 dk. (423 KİŞİ)</t>
  </si>
  <si>
    <t>IKT 204- MAKRO İKTİSAT II ( A+B ) (40 DK) 367 KİŞİ</t>
  </si>
  <si>
    <t>İKT 208- Makro İktisat 45 DK (79 KİŞİ)</t>
  </si>
  <si>
    <t>CEK 308 - İş Sağlığı ve Güveniği A+B - 45 dk. (350 KİŞİ)</t>
  </si>
  <si>
    <t>MLY 456-KAMU MALİ YÖNETİMİ VE DENETİMİ - 35 Dk. ( 100 KİŞİ)</t>
  </si>
  <si>
    <t>SBF 114--GENEL MUHASEBE  A   55 DK)187 KİŞİ-----+SBF 114 GENEL MUHASEBE B (  55 DK) 176 KİŞİ</t>
  </si>
  <si>
    <t>ULI 470 - ALMANCA IV (Uzun Süreli Ödev) (29 KİŞİ)</t>
  </si>
  <si>
    <r>
      <rPr/>
      <t>SBK106-TÜRK KAMU YÖNETİMİ (214 ÖĞR.) 30 DK. SBK106-TURKISH PUBLIC ADMINISTRATION(B)(7 ÖĞR.) 20 DK.   SBK290-(</t>
    </r>
    <r>
      <rPr>
        <color rgb="FFFF0000"/>
      </rPr>
      <t>İNTİBAK</t>
    </r>
    <r>
      <rPr/>
      <t>-TÜRK KAMU YÖN. A+B) (192 ÖĞR.) 30 DK.</t>
    </r>
  </si>
  <si>
    <t>SBF 480-STRATEJİK PAZARLAMA ( 30 DK) 131 KİŞİ</t>
  </si>
  <si>
    <t>EKO 368- Bilgisayarda Programlama 30 DK (14 KİŞİ)</t>
  </si>
  <si>
    <t xml:space="preserve">SBK302-SİYASET SOSYOLOJİSİ  (179 ÖĞRENCİ)  30 DK. </t>
  </si>
  <si>
    <t>CEK 372-SOSYAL POLİTİKA ( 35 DK) 104 KİŞİ</t>
  </si>
  <si>
    <t>SBK 216 - SİYASİ DÜŞÜNCELER TARİHİ A - 25 dk. (170 KİŞİ) // SBK 216 - SİYASİ DÜŞÜNCELER TARİHİ B - 25 dk. (193 KİŞİ)</t>
  </si>
  <si>
    <t>SBK414-DEMOKRASİ KURAMLARI (78 ÖĞRENCİ) 25 DK.</t>
  </si>
  <si>
    <t xml:space="preserve">SBK458-KENTSEL SORUNLARIN YÖNETİMİ (Uzun Süreli Ödev) (40 ÖĞRENCİ) </t>
  </si>
  <si>
    <t>ULI 372 -ULUSLARARASI İLİŞKİLERDE POST MODERN YAKLAŞIMLAR - 40 dk. (43 KİŞİ)</t>
  </si>
  <si>
    <t>IKT 112  - Mikro İktisat A+B - 55 dk. (405 KİŞİ)</t>
  </si>
  <si>
    <t>MLY 114--KAMU MALİYESİ (I.ÖĞRETİM) ( 30 DK VE 185 KİŞİ-------KAMU MALİYESİ (II ÖĞRETİM)(55 DK) 138 KİŞİ</t>
  </si>
  <si>
    <t>SBK 108 - SOSYOLOJİ - 50 dk. (324 KİŞİ)</t>
  </si>
  <si>
    <t>SBK 210-İDARE HUKUKU - 60 Dk. ( 327 KİŞİ)</t>
  </si>
  <si>
    <t>EKO 306-EKONOMETRİ II ( 65 DK) 377 KİŞİ</t>
  </si>
  <si>
    <t>EKO 202- Ekonometri II 45 DK (63 KİŞİ)</t>
  </si>
  <si>
    <t>ULI 454 - AMERİKAN DIŞ POLİTİKASI - 30 dk. (141 KİŞİ)</t>
  </si>
  <si>
    <t>CEK 370  - Uygulamalı Çalışma İlişkileri (S) - 25 dk. (66 KİŞİ)</t>
  </si>
  <si>
    <t>IKT 464-DÜNYA EKONOMİSİ ( 35 DK) 111 KİŞİ</t>
  </si>
  <si>
    <t xml:space="preserve"> EKO 302- Doğrusal Olmayan Zaman Se. A.25 DK (45 KİŞİ)</t>
  </si>
  <si>
    <t>SBK 214 - ANAYASA HUKUKU - 25 dk. (292 KİŞİ)</t>
  </si>
  <si>
    <t>MLY 356-SAĞLIK EKONOMİSİ - 30 Dk. ( 86 KİŞİ)</t>
  </si>
  <si>
    <t>ÇEK364- İş gücü Piyasalarında Dez. Gruplar (Uzun Süreli Ödev) (35 KİŞİ)</t>
  </si>
  <si>
    <t>SBK206-ÇAĞDAŞ SİYASAL DÜŞÜNCELER  (240 ÖĞRENCİ)  27 DK.</t>
  </si>
  <si>
    <t xml:space="preserve">BİTİRME ÇALIŞMASI SAVUNMASI </t>
  </si>
  <si>
    <t>MLY 306-MAHALLİ İDARELER MALİYESİ - 35 Dk. ( 262 KİŞİ )</t>
  </si>
  <si>
    <t>ULI 310 - ULUSLARARASI EKONOMİ POLİTİK - 45 dk. (270 KİŞİ)</t>
  </si>
  <si>
    <t>İKT 106-İktisada Giriş II 50 DK (124 KİŞİ)</t>
  </si>
  <si>
    <t>SBK418-SİYASAL İDEOLOJİLER  (92 ÖĞRENCİ)  30 DK.</t>
  </si>
  <si>
    <t>EKO 310 Panel Veri Ekonometrisi ve Uy. 30 DK (46 KİŞİ)</t>
  </si>
  <si>
    <t>ULI 202 - TÜRK DIŞ POLİTİKASI - 30 dk. (253 KİŞİ)</t>
  </si>
  <si>
    <t>SBK104-ANAYASA HUKUKU A+B  (233 ÖĞRENCİ) 25 DK.</t>
  </si>
  <si>
    <t>SBK 110-ANAYASA HUKUKU - 30 Dk. ( 257 KİŞİ )</t>
  </si>
  <si>
    <t>SBKS 110 ANAYASA HUKUKU A ( 30  dK) 144 KİŞİ //  SBK 110ANAYASA HUKUKU B ( 30 DK) 128 KİŞİ</t>
  </si>
  <si>
    <t>ULI 202 - TURKİSH FOREİGN POLİCY (Uzun Süreli Ödev) (24 KİŞİ)</t>
  </si>
  <si>
    <t>SBK 310-ÇEVRE POLİTİKASI A+B (208 ÖĞRENCİ)  25 DK.</t>
  </si>
  <si>
    <t>SBK 318 - KAMU YÖNETİMİ- - 35 dk. (64 KİŞİ)</t>
  </si>
  <si>
    <t>CEK 106-İŞ VE SOSYAL GÜVENLİK HUKUKU - 35 Dk. ( 227 KİŞİ)</t>
  </si>
  <si>
    <t>SAU 1213-GİRİŞİMCİLİK VE PROJE YÖNETİMİ (220 ÖĞRENCİ)  UZUN SÜRELİ ÖDEV</t>
  </si>
  <si>
    <t>MLY 368-OSMANLI MALİ METİNLERİ (Uzun Süreli Ödev) ( 46 KİŞİ)</t>
  </si>
  <si>
    <t>ULUSLARARASI İLİŞKİLER YÜKSEK LİSANS PROGRAMI</t>
  </si>
  <si>
    <t>ÇALIŞMA EKONOMİSİ VE ENDS. İLİŞKİLER YÜKSEK LİSANS PROGRAMI</t>
  </si>
  <si>
    <t>MALİYE YÜKSEK LİSANS PROGRAMI</t>
  </si>
  <si>
    <t>İKTİSAT YÜKSEK LİSANS PROGRAMI</t>
  </si>
  <si>
    <t>TARİH</t>
  </si>
  <si>
    <t>DERSİN ADI</t>
  </si>
  <si>
    <t>SINIF</t>
  </si>
  <si>
    <t>BAŞLANGIÇ - BİTİŞ SAATİ</t>
  </si>
  <si>
    <t>SINAV TÜRÜ</t>
  </si>
  <si>
    <t>ÖĞRETİM ELEMANI</t>
  </si>
  <si>
    <t>ULİ</t>
  </si>
  <si>
    <t>SBKY</t>
  </si>
  <si>
    <t>ÇEKO</t>
  </si>
  <si>
    <t>MLY</t>
  </si>
  <si>
    <t>İKT</t>
  </si>
  <si>
    <t>EKO</t>
  </si>
  <si>
    <t>Öğretim Elemanları</t>
  </si>
  <si>
    <t>ULUSLARARASI GÜNCEL SORUNLAR</t>
  </si>
  <si>
    <t>Online Sınav</t>
  </si>
  <si>
    <t>VERGİ PSİKOLOJİSİ VE MALİ SOSYOLOJİ</t>
  </si>
  <si>
    <t>Uzun Süreli Ödev</t>
  </si>
  <si>
    <t>Dr. Öğr. Üyesi Işıl AYAS</t>
  </si>
  <si>
    <t>MAKRO EKONOMİ TEORİ II</t>
  </si>
  <si>
    <t>Doç.Dr. AHMET GÜLMEZ</t>
  </si>
  <si>
    <t>Prof.Dr. Hamza AL</t>
  </si>
  <si>
    <t>SİYASİ TARİH</t>
  </si>
  <si>
    <t>4 + 0</t>
  </si>
  <si>
    <t>Doç.Dr. İsmail EDİZ</t>
  </si>
  <si>
    <t>1.</t>
  </si>
  <si>
    <t>SOĞUK SAVAŞ SONRASI AMERİKAN DIŞ POLİTİKASI</t>
  </si>
  <si>
    <t>TÜRK VERGİ SİSTEMİNİN EKONOMİK ANALİZİ</t>
  </si>
  <si>
    <t>Dr. Öğr. Üyesi Cahit ŞANVER</t>
  </si>
  <si>
    <t>İKTİSADİ BÜYÜME TEORİLERİ</t>
  </si>
  <si>
    <t>Prof.Dr. TAHSİN BAKIRTAŞ</t>
  </si>
  <si>
    <t>Prof.Dr. Ekrem GÜL</t>
  </si>
  <si>
    <t>POLITICAL HISTORY</t>
  </si>
  <si>
    <t>Doç.Dr. Osama Amour</t>
  </si>
  <si>
    <t>AVRUPA BÜTÜNLEŞMESİ VE TÜRKİYE</t>
  </si>
  <si>
    <t>Kısa Süreli Ödev</t>
  </si>
  <si>
    <t>UYGULAMALI EKONOMETRİ</t>
  </si>
  <si>
    <t>Dr. Öğr. Üyesi Murat GÜVEN</t>
  </si>
  <si>
    <t>MİKRO EKONOMİK TEORİ</t>
  </si>
  <si>
    <t>Doç.Dr. ALİ KABASAKAL</t>
  </si>
  <si>
    <t>Prof.Dr. Aziz KUTLAR</t>
  </si>
  <si>
    <t>MESLEKİ İNGİLİZCE</t>
  </si>
  <si>
    <t>3 + 0</t>
  </si>
  <si>
    <t>Öğr.Gör. AYŞE CELEPLİ - Öğr.Gör.Dr. KENAN YERLİ</t>
  </si>
  <si>
    <t>POSTYAPISALCILIK VE TÜRK DIŞ POLİTİKASI</t>
  </si>
  <si>
    <t>BÜTÇE TEORİSİ VE POLİTİKASI</t>
  </si>
  <si>
    <t>Dr. Öğr. Üyesi Nurullah ALTUN</t>
  </si>
  <si>
    <t>ULUSLARARASI TİCARET POLİTİKASI</t>
  </si>
  <si>
    <t>Prof.Dr. SELİM İNANÇLI</t>
  </si>
  <si>
    <t>Prof.Dr. Mustafa AKAL</t>
  </si>
  <si>
    <t>ACADEMIC ENGLISH</t>
  </si>
  <si>
    <t>Öğr.Gör. SEVDA KAYIKCI - Öğr.Gör. HALİL İBRAHİM GÜNDÜZ</t>
  </si>
  <si>
    <t xml:space="preserve">İNTERNATİONAL MONETARY ECONOMİCS </t>
  </si>
  <si>
    <t>Prof.Dr. FUAT SEKMEN</t>
  </si>
  <si>
    <t>Prof.Dr. M.Kemal AYDIN</t>
  </si>
  <si>
    <t>SOSYOLOJİ</t>
  </si>
  <si>
    <t>Prof.Dr. Bünyamin BEZCİ</t>
  </si>
  <si>
    <t>MACROECONOMİCS THEORY</t>
  </si>
  <si>
    <t>Dr.Öğr. Üyesi Ü. OZAN KAHRAMAN</t>
  </si>
  <si>
    <t>Doç.Dr. Ali KABASAKAL</t>
  </si>
  <si>
    <t>TÜRK DIŞ POLİTİKASI</t>
  </si>
  <si>
    <t>Doç.Dr. Sibel AKGÜN</t>
  </si>
  <si>
    <t>2.</t>
  </si>
  <si>
    <t xml:space="preserve"> İNTERNATİONAL MACROECONOMİCS </t>
  </si>
  <si>
    <t>Doç.Dr. Ahmet GÜLMEZ</t>
  </si>
  <si>
    <t>TURKİSH FOREİGN POLİCY</t>
  </si>
  <si>
    <t>Prof.Dr. Ali BALCI</t>
  </si>
  <si>
    <t>Doç.Dr. Abidin ÖNCEL</t>
  </si>
  <si>
    <t>ARAŞTIRMA YÖNTEMLERİ</t>
  </si>
  <si>
    <t>Dr.Öğr.Üyesi H. Rumeysa DURSUN</t>
  </si>
  <si>
    <t>Dr.Öğr.Üyesi Elvan OKUTAN</t>
  </si>
  <si>
    <t>ULUSLARARASI İLİŞKİLER DOKTORA PROGRAMI</t>
  </si>
  <si>
    <t>ÇALIŞMA EKONOMİSİ VE ENDS. İLİŞKİLER DOKTORA FİNAL PROGRAMI</t>
  </si>
  <si>
    <t>MALİYE II. ÖĞRETİM TEZLİ MALİ HUKUK YÜKSEK LİSANS PROGRAMI</t>
  </si>
  <si>
    <t>İKTİSAT DOKTORA PROGRAMI</t>
  </si>
  <si>
    <t>Dr.Öğr.Üyesi Onur METİN</t>
  </si>
  <si>
    <t>Dr.Öğr.Üyesi Abdulkadir ALTINSOY</t>
  </si>
  <si>
    <t>AMERİKAN DIŞ POLİTİKASI ÜZERİNE SEMİNERLER</t>
  </si>
  <si>
    <t>VERGİ YARGILAMA HUKUKU VE SORUNLARI - 90 Dk.</t>
  </si>
  <si>
    <t>Doç. Dr. A. Selçuk ÖZGENÇ</t>
  </si>
  <si>
    <t>MAKRO EKONOMİK TEORİ (İLERİ MAKRO  İKTİSAT</t>
  </si>
  <si>
    <t>Arş.Gör. Elif ALP</t>
  </si>
  <si>
    <t>AFRİKA´DA SİYASİ GELİŞMELER</t>
  </si>
  <si>
    <t>VERGİ TEORİSİ VE POLİTİKASI</t>
  </si>
  <si>
    <t>Dr. Öğr. Üyesi Harun KILIÇASLAN</t>
  </si>
  <si>
    <t>İKTİSAT METODOLOJİSİ</t>
  </si>
  <si>
    <t xml:space="preserve">Dr.Öğr. Üyesi ADNAN DOĞRUYOL </t>
  </si>
  <si>
    <t>Arş.Gör. Mert ÖNER</t>
  </si>
  <si>
    <t>OSMANLI ORTADOĞUSU (TR)</t>
  </si>
  <si>
    <t>TÜRK VERGİ SİSTEMİ VE EKONOMİK ANALİZİ</t>
  </si>
  <si>
    <t>Prof. Dr. Temel GÜRDAL</t>
  </si>
  <si>
    <t>TÜRKİYE EKONOMİSİNİN TARİHSEL ANALİZİ</t>
  </si>
  <si>
    <t>Prof. Dr. M.KEMAL AYDIN</t>
  </si>
  <si>
    <t>Arş.Gör. Cihan DURMUŞKAYA</t>
  </si>
  <si>
    <t>DİPLOMASİ KURAMLARI VE UYGULAMALARI</t>
  </si>
  <si>
    <t>ARAŞTIRMA TEKNİKLERİ</t>
  </si>
  <si>
    <t>Prof. Dr. Fatih YARDIMCIOĞLU</t>
  </si>
  <si>
    <t>İKTİSADİ DÜŞÜNCE</t>
  </si>
  <si>
    <t>Doç. Dr. ÖMER KARACAOĞLU</t>
  </si>
  <si>
    <t>Doç.Dr. Osama AMOUR</t>
  </si>
  <si>
    <t>ÇATIŞMA YÖNETİMİ VE DEVLET-İÇİ ÇATIŞMALAR</t>
  </si>
  <si>
    <t>BÜTÇE HUKUKU VE TEMEL SORUNLARI</t>
  </si>
  <si>
    <t>Doç.Dr. İsmail Numan TELCİ</t>
  </si>
  <si>
    <t>Dr.Öğr.Üyesi Yıldırım TURAN</t>
  </si>
  <si>
    <t>Dr.Öğr.Üyesi Filiz CİCİOĞLU</t>
  </si>
  <si>
    <t>YÜKSEK LİSANS</t>
  </si>
  <si>
    <t>MALİYE DOKTORA PROGRAMI</t>
  </si>
  <si>
    <t>KREDİ</t>
  </si>
  <si>
    <t>DERSİ VERECEK ÖĞRETİM ÜYESİ</t>
  </si>
  <si>
    <t>(T+U)</t>
  </si>
  <si>
    <t>EĞİTİM VE SAĞLIK HİZMETLERİNİN FİNANSMANI - 90 Dk.</t>
  </si>
  <si>
    <t>Prof. Dr. M. Emin ALTUNDEMİR</t>
  </si>
  <si>
    <t>VERGİ HUKUKU VE ANAYASA YARGISI</t>
  </si>
  <si>
    <t>MAKRO İKTİSADİ UYGULAMALAR</t>
  </si>
  <si>
    <t>Prof. Dr. Şakir GÖRMÜŞ</t>
  </si>
  <si>
    <t>Prof.Dr. Emin GÜRSES</t>
  </si>
  <si>
    <t>DOKTORA</t>
  </si>
  <si>
    <t>Prof.Dr. Ertan EFEGİL</t>
  </si>
  <si>
    <t>Dr.Öğr.Üyesi Nesrin KENAR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</si>
</sst>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hh&quot;:&quot;mm"/>
  </numFmts>
  <fonts count="39">
    <font>
      <sz val="11.0"/>
      <color theme="1"/>
      <name val="Arial"/>
    </font>
    <font>
      <b/>
      <sz val="12.0"/>
      <color rgb="FF000000"/>
      <name val="Arial"/>
    </font>
    <font>
      <b/>
      <sz val="7.0"/>
      <color rgb="FF000000"/>
      <name val="Arial"/>
    </font>
    <font>
      <b/>
      <sz val="9.0"/>
      <color rgb="FF0000FF"/>
      <name val="Arial"/>
    </font>
    <font>
      <b/>
      <sz val="6.0"/>
      <color rgb="FF000000"/>
      <name val="Arial"/>
    </font>
    <font>
      <b/>
      <sz val="8.0"/>
      <color rgb="FF000000"/>
      <name val="Arial"/>
    </font>
    <font>
      <b/>
      <sz val="10.0"/>
      <color rgb="FF000000"/>
      <name val="Arial"/>
    </font>
    <font>
      <b/>
      <sz val="10.0"/>
      <color rgb="FF0000FF"/>
      <name val="Arial"/>
    </font>
    <font>
      <b/>
      <sz val="11.0"/>
      <color rgb="FF000000"/>
      <name val="Calibri"/>
    </font>
    <font>
      <sz val="10.0"/>
      <color rgb="FF000000"/>
      <name val="Calibri"/>
    </font>
    <font>
      <sz val="9.0"/>
      <color rgb="FF000000"/>
      <name val="Calibri"/>
    </font>
    <font/>
    <font>
      <sz val="8.0"/>
      <color rgb="FF9900FF"/>
      <name val="Calibri"/>
    </font>
    <font>
      <i/>
      <sz val="9.0"/>
      <color rgb="FF000000"/>
      <name val="Calibri"/>
    </font>
    <font>
      <b/>
      <sz val="11.0"/>
      <color theme="1"/>
      <name val="Calibri"/>
    </font>
    <font>
      <sz val="10.0"/>
      <color theme="1"/>
      <name val="Calibri"/>
    </font>
    <font>
      <sz val="8.0"/>
      <color rgb="FF000000"/>
      <name val="Calibri"/>
    </font>
    <font>
      <sz val="9.0"/>
      <color theme="1"/>
      <name val="Calibri"/>
    </font>
    <font>
      <b/>
      <sz val="10.0"/>
      <color rgb="FFFF0000"/>
      <name val="Calibri"/>
    </font>
    <font>
      <b/>
      <sz val="12.0"/>
      <color rgb="FF000000"/>
      <name val="Calibri"/>
    </font>
    <font>
      <sz val="11.0"/>
      <color rgb="FFFF0000"/>
      <name val="Calibri"/>
    </font>
    <font>
      <sz val="9.0"/>
      <color rgb="FFFF0000"/>
      <name val="Calibri"/>
    </font>
    <font>
      <sz val="6.0"/>
      <color rgb="FF000000"/>
      <name val="Calibri"/>
    </font>
    <font>
      <b/>
      <sz val="12.0"/>
      <color rgb="FF9900FF"/>
      <name val="Arial"/>
    </font>
    <font>
      <b/>
      <sz val="12.0"/>
      <color rgb="FF9BBB59"/>
      <name val="Arial"/>
    </font>
    <font>
      <b/>
      <sz val="12.0"/>
      <color rgb="FFFF9900"/>
      <name val="Arial"/>
    </font>
    <font>
      <b/>
      <sz val="12.0"/>
      <color rgb="FFC0504D"/>
      <name val="Arial"/>
    </font>
    <font>
      <b/>
      <sz val="9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sz val="10.0"/>
      <color rgb="FF0000FF"/>
      <name val="Calibri"/>
    </font>
    <font>
      <sz val="10.0"/>
      <color rgb="FFFF9900"/>
      <name val="Calibri"/>
    </font>
    <font>
      <sz val="9.0"/>
      <color rgb="FF000000"/>
      <name val="Arial"/>
    </font>
    <font>
      <color rgb="FF000000"/>
      <name val="Arial"/>
    </font>
    <font>
      <sz val="10.0"/>
      <color rgb="FF222222"/>
      <name val="Calibri"/>
    </font>
    <font>
      <b/>
      <sz val="9.0"/>
      <color rgb="FFFFFFFF"/>
      <name val="Arial"/>
    </font>
    <font>
      <sz val="9.0"/>
      <color theme="1"/>
      <name val="Arimo"/>
    </font>
    <font>
      <sz val="9.0"/>
      <color theme="1"/>
      <name val="Arial"/>
    </font>
    <font>
      <b/>
      <sz val="9.0"/>
      <color rgb="FFFFFFFF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DDDD70"/>
        <bgColor rgb="FFDDDD70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</fills>
  <borders count="47">
    <border/>
    <border>
      <left style="thick">
        <color rgb="FFFF0000"/>
      </left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left style="thick">
        <color rgb="FFFF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ck">
        <color rgb="FFFF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ck">
        <color rgb="FFFF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ck">
        <color rgb="FF000000"/>
      </top>
    </border>
    <border>
      <top style="thick">
        <color rgb="FF000000"/>
      </top>
    </border>
    <border>
      <right style="medium">
        <color rgb="FF000000"/>
      </right>
      <top style="thick">
        <color rgb="FF000000"/>
      </top>
    </border>
    <border>
      <left style="medium">
        <color rgb="FF000000"/>
      </left>
      <top style="thick">
        <color rgb="FF000000"/>
      </top>
      <bottom style="thin">
        <color rgb="FFFFFFFF"/>
      </bottom>
    </border>
    <border>
      <top style="thick">
        <color rgb="FF000000"/>
      </top>
      <bottom style="thin">
        <color rgb="FFFFFFFF"/>
      </bottom>
    </border>
    <border>
      <right style="medium">
        <color rgb="FF000000"/>
      </right>
      <top style="thick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3" fontId="3" numFmtId="0" xfId="0" applyAlignment="1" applyFill="1" applyFont="1">
      <alignment horizontal="center" readingOrder="0" shrinkToFit="0" vertical="center" wrapText="1"/>
    </xf>
    <xf borderId="0" fillId="4" fontId="3" numFmtId="0" xfId="0" applyAlignment="1" applyFill="1" applyFont="1">
      <alignment horizontal="center" readingOrder="0" shrinkToFit="0" vertical="center" wrapText="1"/>
    </xf>
    <xf borderId="0" fillId="5" fontId="3" numFmtId="0" xfId="0" applyAlignment="1" applyFill="1" applyFont="1">
      <alignment horizontal="center" readingOrder="0" shrinkToFit="0" vertical="center" wrapText="1"/>
    </xf>
    <xf borderId="0" fillId="6" fontId="3" numFmtId="0" xfId="0" applyAlignment="1" applyFill="1" applyFont="1">
      <alignment horizontal="center" readingOrder="0" shrinkToFit="0" vertical="center" wrapText="1"/>
    </xf>
    <xf borderId="0" fillId="7" fontId="3" numFmtId="0" xfId="0" applyAlignment="1" applyFill="1" applyFont="1">
      <alignment horizontal="center" readingOrder="0" shrinkToFit="0" vertical="center" wrapText="1"/>
    </xf>
    <xf borderId="0" fillId="8" fontId="3" numFmtId="0" xfId="0" applyAlignment="1" applyFill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3" fillId="2" fontId="5" numFmtId="0" xfId="0" applyAlignment="1" applyBorder="1" applyFont="1">
      <alignment horizontal="center" readingOrder="0" shrinkToFit="0" vertical="center" wrapText="1"/>
    </xf>
    <xf borderId="3" fillId="2" fontId="6" numFmtId="0" xfId="0" applyAlignment="1" applyBorder="1" applyFont="1">
      <alignment horizontal="center" readingOrder="0" shrinkToFit="0" vertical="center" wrapText="1"/>
    </xf>
    <xf borderId="4" fillId="2" fontId="6" numFmtId="0" xfId="0" applyAlignment="1" applyBorder="1" applyFont="1">
      <alignment horizontal="center" readingOrder="0" shrinkToFit="0" vertical="center" wrapText="1"/>
    </xf>
    <xf borderId="5" fillId="2" fontId="6" numFmtId="0" xfId="0" applyAlignment="1" applyBorder="1" applyFont="1">
      <alignment horizontal="center" readingOrder="0" shrinkToFit="0" vertical="center" wrapText="1"/>
    </xf>
    <xf borderId="6" fillId="2" fontId="6" numFmtId="164" xfId="0" applyAlignment="1" applyBorder="1" applyFont="1" applyNumberFormat="1">
      <alignment horizontal="center" readingOrder="0" shrinkToFit="0" textRotation="0" vertical="center" wrapText="1"/>
    </xf>
    <xf borderId="7" fillId="2" fontId="6" numFmtId="0" xfId="0" applyAlignment="1" applyBorder="1" applyFont="1">
      <alignment horizontal="center" readingOrder="0" shrinkToFit="0" vertical="center" wrapText="1"/>
    </xf>
    <xf borderId="0" fillId="2" fontId="7" numFmtId="0" xfId="0" applyAlignment="1" applyFont="1">
      <alignment horizontal="center" shrinkToFit="0" vertical="center" wrapText="1"/>
    </xf>
    <xf borderId="8" fillId="2" fontId="8" numFmtId="164" xfId="0" applyAlignment="1" applyBorder="1" applyFont="1" applyNumberFormat="1">
      <alignment horizontal="center" readingOrder="0" shrinkToFit="0" textRotation="90" vertical="center" wrapText="1"/>
    </xf>
    <xf borderId="6" fillId="2" fontId="9" numFmtId="0" xfId="0" applyAlignment="1" applyBorder="1" applyFont="1">
      <alignment horizontal="center" readingOrder="0" shrinkToFit="0" vertical="center" wrapText="1"/>
    </xf>
    <xf borderId="6" fillId="3" fontId="10" numFmtId="164" xfId="0" applyAlignment="1" applyBorder="1" applyFont="1" applyNumberFormat="1">
      <alignment horizontal="left" readingOrder="0" shrinkToFit="0" textRotation="0" vertical="center" wrapText="1"/>
    </xf>
    <xf borderId="6" fillId="4" fontId="10" numFmtId="164" xfId="0" applyAlignment="1" applyBorder="1" applyFont="1" applyNumberFormat="1">
      <alignment horizontal="left" readingOrder="0" shrinkToFit="0" textRotation="0" vertical="center" wrapText="1"/>
    </xf>
    <xf borderId="6" fillId="5" fontId="10" numFmtId="164" xfId="0" applyAlignment="1" applyBorder="1" applyFont="1" applyNumberFormat="1">
      <alignment horizontal="left" readingOrder="0" shrinkToFit="0" textRotation="0" vertical="center" wrapText="1"/>
    </xf>
    <xf borderId="6" fillId="6" fontId="10" numFmtId="164" xfId="0" applyAlignment="1" applyBorder="1" applyFont="1" applyNumberFormat="1">
      <alignment horizontal="left" readingOrder="0" shrinkToFit="0" textRotation="0" vertical="center" wrapText="1"/>
    </xf>
    <xf borderId="6" fillId="7" fontId="10" numFmtId="164" xfId="0" applyAlignment="1" applyBorder="1" applyFont="1" applyNumberFormat="1">
      <alignment horizontal="left" readingOrder="0" shrinkToFit="0" textRotation="0" vertical="center" wrapText="1"/>
    </xf>
    <xf borderId="9" fillId="8" fontId="10" numFmtId="164" xfId="0" applyAlignment="1" applyBorder="1" applyFont="1" applyNumberFormat="1">
      <alignment horizontal="left" readingOrder="0" shrinkToFit="0" textRotation="0" vertical="center" wrapText="1"/>
    </xf>
    <xf borderId="10" fillId="3" fontId="10" numFmtId="0" xfId="0" applyAlignment="1" applyBorder="1" applyFont="1">
      <alignment horizontal="left" readingOrder="0" shrinkToFit="0" textRotation="0" vertical="center" wrapText="1"/>
    </xf>
    <xf borderId="6" fillId="4" fontId="10" numFmtId="0" xfId="0" applyAlignment="1" applyBorder="1" applyFont="1">
      <alignment horizontal="left" readingOrder="0" shrinkToFit="0" textRotation="0" vertical="center" wrapText="1"/>
    </xf>
    <xf borderId="6" fillId="5" fontId="10" numFmtId="0" xfId="0" applyAlignment="1" applyBorder="1" applyFont="1">
      <alignment horizontal="left" readingOrder="0" shrinkToFit="0" textRotation="0" vertical="center" wrapText="1"/>
    </xf>
    <xf borderId="6" fillId="6" fontId="10" numFmtId="0" xfId="0" applyAlignment="1" applyBorder="1" applyFont="1">
      <alignment horizontal="left" readingOrder="0" shrinkToFit="0" textRotation="0" vertical="center" wrapText="1"/>
    </xf>
    <xf borderId="6" fillId="7" fontId="10" numFmtId="0" xfId="0" applyAlignment="1" applyBorder="1" applyFont="1">
      <alignment horizontal="left" readingOrder="0" shrinkToFit="0" textRotation="0" vertical="center" wrapText="1"/>
    </xf>
    <xf borderId="11" fillId="8" fontId="10" numFmtId="0" xfId="0" applyAlignment="1" applyBorder="1" applyFont="1">
      <alignment horizontal="left" readingOrder="0" shrinkToFit="0" textRotation="0" vertical="center" wrapText="1"/>
    </xf>
    <xf borderId="0" fillId="2" fontId="8" numFmtId="164" xfId="0" applyAlignment="1" applyFont="1" applyNumberFormat="1">
      <alignment horizontal="center" readingOrder="0" shrinkToFit="0" textRotation="0" vertical="center" wrapText="1"/>
    </xf>
    <xf borderId="12" fillId="0" fontId="11" numFmtId="0" xfId="0" applyBorder="1" applyFont="1"/>
    <xf borderId="13" fillId="2" fontId="9" numFmtId="0" xfId="0" applyAlignment="1" applyBorder="1" applyFont="1">
      <alignment horizontal="center" readingOrder="0" shrinkToFit="0" vertical="center" wrapText="1"/>
    </xf>
    <xf borderId="13" fillId="3" fontId="10" numFmtId="164" xfId="0" applyAlignment="1" applyBorder="1" applyFont="1" applyNumberFormat="1">
      <alignment horizontal="left" readingOrder="0" shrinkToFit="0" textRotation="0" vertical="center" wrapText="1"/>
    </xf>
    <xf borderId="13" fillId="4" fontId="10" numFmtId="0" xfId="0" applyAlignment="1" applyBorder="1" applyFont="1">
      <alignment horizontal="left" readingOrder="0" shrinkToFit="0" textRotation="0" vertical="center" wrapText="1"/>
    </xf>
    <xf borderId="13" fillId="5" fontId="10" numFmtId="0" xfId="0" applyAlignment="1" applyBorder="1" applyFont="1">
      <alignment horizontal="left" readingOrder="0" shrinkToFit="0" textRotation="0" vertical="center" wrapText="1"/>
    </xf>
    <xf borderId="13" fillId="6" fontId="10" numFmtId="164" xfId="0" applyAlignment="1" applyBorder="1" applyFont="1" applyNumberFormat="1">
      <alignment horizontal="left" readingOrder="0" shrinkToFit="0" textRotation="0" vertical="center" wrapText="1"/>
    </xf>
    <xf borderId="13" fillId="7" fontId="10" numFmtId="0" xfId="0" applyAlignment="1" applyBorder="1" applyFont="1">
      <alignment horizontal="left" readingOrder="0" shrinkToFit="0" textRotation="0" vertical="center" wrapText="1"/>
    </xf>
    <xf borderId="14" fillId="8" fontId="10" numFmtId="0" xfId="0" applyAlignment="1" applyBorder="1" applyFont="1">
      <alignment horizontal="left" readingOrder="0" shrinkToFit="0" textRotation="0" vertical="center" wrapText="1"/>
    </xf>
    <xf borderId="15" fillId="3" fontId="10" numFmtId="0" xfId="0" applyAlignment="1" applyBorder="1" applyFont="1">
      <alignment horizontal="left" readingOrder="0" shrinkToFit="0" textRotation="0" vertical="center" wrapText="1"/>
    </xf>
    <xf borderId="13" fillId="4" fontId="10" numFmtId="164" xfId="0" applyAlignment="1" applyBorder="1" applyFont="1" applyNumberFormat="1">
      <alignment horizontal="left" readingOrder="0" shrinkToFit="0" textRotation="0" vertical="center" wrapText="1"/>
    </xf>
    <xf borderId="13" fillId="7" fontId="10" numFmtId="164" xfId="0" applyAlignment="1" applyBorder="1" applyFont="1" applyNumberFormat="1">
      <alignment horizontal="left" readingOrder="0" shrinkToFit="0" textRotation="0" vertical="center" wrapText="1"/>
    </xf>
    <xf borderId="16" fillId="8" fontId="10" numFmtId="164" xfId="0" applyAlignment="1" applyBorder="1" applyFont="1" applyNumberFormat="1">
      <alignment horizontal="left" readingOrder="0" shrinkToFit="0" textRotation="0" vertical="center" wrapText="1"/>
    </xf>
    <xf borderId="13" fillId="3" fontId="12" numFmtId="0" xfId="0" applyAlignment="1" applyBorder="1" applyFont="1">
      <alignment horizontal="left" readingOrder="0" shrinkToFit="0" textRotation="0" vertical="center" wrapText="1"/>
    </xf>
    <xf borderId="13" fillId="6" fontId="10" numFmtId="0" xfId="0" applyAlignment="1" applyBorder="1" applyFont="1">
      <alignment horizontal="left" readingOrder="0" shrinkToFit="0" textRotation="0" vertical="center" wrapText="1"/>
    </xf>
    <xf borderId="14" fillId="8" fontId="10" numFmtId="164" xfId="0" applyAlignment="1" applyBorder="1" applyFont="1" applyNumberFormat="1">
      <alignment horizontal="left" readingOrder="0" shrinkToFit="0" textRotation="0" vertical="center" wrapText="1"/>
    </xf>
    <xf borderId="15" fillId="3" fontId="10" numFmtId="164" xfId="0" applyAlignment="1" applyBorder="1" applyFont="1" applyNumberFormat="1">
      <alignment horizontal="left" readingOrder="0" shrinkToFit="0" textRotation="0" vertical="center" wrapText="1"/>
    </xf>
    <xf borderId="13" fillId="5" fontId="10" numFmtId="164" xfId="0" applyAlignment="1" applyBorder="1" applyFont="1" applyNumberFormat="1">
      <alignment horizontal="left" readingOrder="0" shrinkToFit="0" textRotation="0" vertical="center" wrapText="1"/>
    </xf>
    <xf borderId="16" fillId="8" fontId="10" numFmtId="0" xfId="0" applyAlignment="1" applyBorder="1" applyFont="1">
      <alignment horizontal="left" readingOrder="0" shrinkToFit="0" textRotation="0" vertical="center" wrapText="1"/>
    </xf>
    <xf borderId="13" fillId="3" fontId="13" numFmtId="0" xfId="0" applyAlignment="1" applyBorder="1" applyFont="1">
      <alignment horizontal="left" readingOrder="0" shrinkToFit="0" textRotation="0" vertical="center" wrapText="1"/>
    </xf>
    <xf borderId="13" fillId="3" fontId="10" numFmtId="0" xfId="0" applyAlignment="1" applyBorder="1" applyFont="1">
      <alignment horizontal="left" readingOrder="0" shrinkToFit="0" textRotation="0" vertical="center" wrapText="1"/>
    </xf>
    <xf borderId="17" fillId="0" fontId="11" numFmtId="0" xfId="0" applyBorder="1" applyFont="1"/>
    <xf borderId="18" fillId="2" fontId="9" numFmtId="0" xfId="0" applyAlignment="1" applyBorder="1" applyFont="1">
      <alignment horizontal="center" readingOrder="0" shrinkToFit="0" vertical="center" wrapText="1"/>
    </xf>
    <xf borderId="18" fillId="3" fontId="10" numFmtId="164" xfId="0" applyAlignment="1" applyBorder="1" applyFont="1" applyNumberFormat="1">
      <alignment horizontal="left" readingOrder="0" shrinkToFit="0" textRotation="0" vertical="center" wrapText="1"/>
    </xf>
    <xf borderId="18" fillId="4" fontId="10" numFmtId="164" xfId="0" applyAlignment="1" applyBorder="1" applyFont="1" applyNumberFormat="1">
      <alignment horizontal="left" readingOrder="0" shrinkToFit="0" textRotation="0" vertical="center" wrapText="1"/>
    </xf>
    <xf borderId="18" fillId="5" fontId="10" numFmtId="164" xfId="0" applyAlignment="1" applyBorder="1" applyFont="1" applyNumberFormat="1">
      <alignment horizontal="left" readingOrder="0" shrinkToFit="0" textRotation="0" vertical="center" wrapText="1"/>
    </xf>
    <xf borderId="18" fillId="6" fontId="10" numFmtId="0" xfId="0" applyAlignment="1" applyBorder="1" applyFont="1">
      <alignment horizontal="left" readingOrder="0" shrinkToFit="0" textRotation="0" vertical="center" wrapText="1"/>
    </xf>
    <xf borderId="18" fillId="7" fontId="10" numFmtId="164" xfId="0" applyAlignment="1" applyBorder="1" applyFont="1" applyNumberFormat="1">
      <alignment horizontal="left" readingOrder="0" shrinkToFit="0" textRotation="0" vertical="center" wrapText="1"/>
    </xf>
    <xf borderId="19" fillId="8" fontId="10" numFmtId="164" xfId="0" applyAlignment="1" applyBorder="1" applyFont="1" applyNumberFormat="1">
      <alignment horizontal="left" readingOrder="0" shrinkToFit="0" textRotation="0" vertical="center" wrapText="1"/>
    </xf>
    <xf borderId="20" fillId="3" fontId="10" numFmtId="164" xfId="0" applyAlignment="1" applyBorder="1" applyFont="1" applyNumberFormat="1">
      <alignment horizontal="left" readingOrder="0" shrinkToFit="0" textRotation="0" vertical="center" wrapText="1"/>
    </xf>
    <xf borderId="18" fillId="6" fontId="10" numFmtId="164" xfId="0" applyAlignment="1" applyBorder="1" applyFont="1" applyNumberFormat="1">
      <alignment horizontal="left" readingOrder="0" shrinkToFit="0" textRotation="0" vertical="center" wrapText="1"/>
    </xf>
    <xf borderId="21" fillId="8" fontId="10" numFmtId="164" xfId="0" applyAlignment="1" applyBorder="1" applyFont="1" applyNumberFormat="1">
      <alignment horizontal="left" readingOrder="0" shrinkToFit="0" textRotation="0" vertical="center" wrapText="1"/>
    </xf>
    <xf borderId="8" fillId="0" fontId="14" numFmtId="164" xfId="0" applyAlignment="1" applyBorder="1" applyFont="1" applyNumberFormat="1">
      <alignment horizontal="center" readingOrder="0" shrinkToFit="0" textRotation="90" vertical="center" wrapText="1"/>
    </xf>
    <xf borderId="6" fillId="0" fontId="15" numFmtId="0" xfId="0" applyAlignment="1" applyBorder="1" applyFont="1">
      <alignment horizontal="center" readingOrder="0" shrinkToFit="0" vertical="center" wrapText="1"/>
    </xf>
    <xf borderId="6" fillId="3" fontId="10" numFmtId="0" xfId="0" applyAlignment="1" applyBorder="1" applyFont="1">
      <alignment horizontal="left" readingOrder="0" shrinkToFit="0" textRotation="0" vertical="center" wrapText="1"/>
    </xf>
    <xf borderId="10" fillId="3" fontId="10" numFmtId="164" xfId="0" applyAlignment="1" applyBorder="1" applyFont="1" applyNumberFormat="1">
      <alignment horizontal="left" readingOrder="0" shrinkToFit="0" textRotation="0" vertical="center" wrapText="1"/>
    </xf>
    <xf borderId="11" fillId="8" fontId="10" numFmtId="164" xfId="0" applyAlignment="1" applyBorder="1" applyFont="1" applyNumberFormat="1">
      <alignment horizontal="left" readingOrder="0" shrinkToFit="0" textRotation="0" vertical="center" wrapText="1"/>
    </xf>
    <xf borderId="13" fillId="0" fontId="15" numFmtId="0" xfId="0" applyAlignment="1" applyBorder="1" applyFont="1">
      <alignment horizontal="center" readingOrder="0" shrinkToFit="0" vertical="center" wrapText="1"/>
    </xf>
    <xf borderId="18" fillId="0" fontId="15" numFmtId="0" xfId="0" applyAlignment="1" applyBorder="1" applyFont="1">
      <alignment horizontal="center" readingOrder="0" shrinkToFit="0" vertical="center" wrapText="1"/>
    </xf>
    <xf borderId="9" fillId="8" fontId="10" numFmtId="0" xfId="0" applyAlignment="1" applyBorder="1" applyFont="1">
      <alignment horizontal="left" readingOrder="0" shrinkToFit="0" textRotation="0" vertical="center" wrapText="1"/>
    </xf>
    <xf borderId="13" fillId="4" fontId="16" numFmtId="0" xfId="0" applyAlignment="1" applyBorder="1" applyFont="1">
      <alignment horizontal="left" readingOrder="0" shrinkToFit="0" textRotation="0" vertical="center" wrapText="1"/>
    </xf>
    <xf borderId="13" fillId="5" fontId="17" numFmtId="0" xfId="0" applyAlignment="1" applyBorder="1" applyFont="1">
      <alignment horizontal="left" readingOrder="0" shrinkToFit="0" textRotation="0" vertical="center" wrapText="1"/>
    </xf>
    <xf borderId="18" fillId="4" fontId="10" numFmtId="0" xfId="0" applyAlignment="1" applyBorder="1" applyFont="1">
      <alignment horizontal="left" readingOrder="0" shrinkToFit="0" textRotation="0" vertical="center" wrapText="1"/>
    </xf>
    <xf borderId="15" fillId="3" fontId="13" numFmtId="0" xfId="0" applyAlignment="1" applyBorder="1" applyFont="1">
      <alignment horizontal="left" readingOrder="0" shrinkToFit="0" textRotation="0" vertical="center" wrapText="1"/>
    </xf>
    <xf borderId="18" fillId="5" fontId="10" numFmtId="0" xfId="0" applyAlignment="1" applyBorder="1" applyFont="1">
      <alignment horizontal="left" readingOrder="0" shrinkToFit="0" textRotation="0" vertical="center" wrapText="1"/>
    </xf>
    <xf borderId="8" fillId="9" fontId="8" numFmtId="164" xfId="0" applyAlignment="1" applyBorder="1" applyFill="1" applyFont="1" applyNumberFormat="1">
      <alignment horizontal="center" readingOrder="0" shrinkToFit="0" textRotation="90" vertical="center" wrapText="1"/>
    </xf>
    <xf borderId="6" fillId="9" fontId="9" numFmtId="0" xfId="0" applyAlignment="1" applyBorder="1" applyFont="1">
      <alignment horizontal="center" readingOrder="0" shrinkToFit="0" vertical="center" wrapText="1"/>
    </xf>
    <xf borderId="13" fillId="9" fontId="9" numFmtId="0" xfId="0" applyAlignment="1" applyBorder="1" applyFont="1">
      <alignment horizontal="center" readingOrder="0" shrinkToFit="0" vertical="center" wrapText="1"/>
    </xf>
    <xf borderId="18" fillId="9" fontId="9" numFmtId="0" xfId="0" applyAlignment="1" applyBorder="1" applyFont="1">
      <alignment horizontal="center" readingOrder="0" shrinkToFit="0" vertical="center" wrapText="1"/>
    </xf>
    <xf borderId="0" fillId="2" fontId="15" numFmtId="0" xfId="0" applyAlignment="1" applyFont="1">
      <alignment shrinkToFit="0" vertical="center" wrapText="1"/>
    </xf>
    <xf borderId="0" fillId="2" fontId="18" numFmtId="0" xfId="0" applyAlignment="1" applyFont="1">
      <alignment horizontal="center" readingOrder="0" shrinkToFit="0" vertical="center" wrapText="1"/>
    </xf>
    <xf borderId="0" fillId="2" fontId="19" numFmtId="0" xfId="0" applyAlignment="1" applyFont="1">
      <alignment readingOrder="0" shrinkToFit="0" vertical="center" wrapText="0"/>
    </xf>
    <xf borderId="0" fillId="2" fontId="20" numFmtId="0" xfId="0" applyAlignment="1" applyFont="1">
      <alignment readingOrder="0" shrinkToFit="0" vertical="center" wrapText="0"/>
    </xf>
    <xf borderId="13" fillId="3" fontId="21" numFmtId="0" xfId="0" applyAlignment="1" applyBorder="1" applyFont="1">
      <alignment horizontal="left" readingOrder="0" shrinkToFit="0" textRotation="0" vertical="center" wrapText="1"/>
    </xf>
    <xf borderId="13" fillId="7" fontId="16" numFmtId="0" xfId="0" applyAlignment="1" applyBorder="1" applyFont="1">
      <alignment horizontal="left" readingOrder="0" shrinkToFit="0" textRotation="0" vertical="center" wrapText="1"/>
    </xf>
    <xf borderId="6" fillId="4" fontId="16" numFmtId="0" xfId="0" applyAlignment="1" applyBorder="1" applyFont="1">
      <alignment horizontal="left" readingOrder="0" shrinkToFit="0" textRotation="0" vertical="center" wrapText="1"/>
    </xf>
    <xf borderId="18" fillId="3" fontId="13" numFmtId="0" xfId="0" applyAlignment="1" applyBorder="1" applyFont="1">
      <alignment horizontal="left" readingOrder="0" shrinkToFit="0" textRotation="0" vertical="center" wrapText="1"/>
    </xf>
    <xf borderId="15" fillId="3" fontId="21" numFmtId="0" xfId="0" applyAlignment="1" applyBorder="1" applyFont="1">
      <alignment horizontal="left" readingOrder="0" shrinkToFit="0" textRotation="0" vertical="center" wrapText="1"/>
    </xf>
    <xf borderId="18" fillId="3" fontId="10" numFmtId="0" xfId="0" applyAlignment="1" applyBorder="1" applyFont="1">
      <alignment horizontal="left" readingOrder="0" shrinkToFit="0" textRotation="0" vertical="center" wrapText="1"/>
    </xf>
    <xf borderId="13" fillId="4" fontId="22" numFmtId="0" xfId="0" applyAlignment="1" applyBorder="1" applyFont="1">
      <alignment horizontal="left" readingOrder="0" shrinkToFit="0" textRotation="0" vertical="center" wrapText="1"/>
    </xf>
    <xf borderId="18" fillId="3" fontId="12" numFmtId="0" xfId="0" applyAlignment="1" applyBorder="1" applyFont="1">
      <alignment horizontal="left" readingOrder="0" shrinkToFit="0" textRotation="0" vertical="center" wrapText="1"/>
    </xf>
    <xf borderId="13" fillId="7" fontId="9" numFmtId="0" xfId="0" applyAlignment="1" applyBorder="1" applyFont="1">
      <alignment readingOrder="0" shrinkToFit="0" vertical="center" wrapText="1"/>
    </xf>
    <xf borderId="22" fillId="2" fontId="1" numFmtId="0" xfId="0" applyAlignment="1" applyBorder="1" applyFont="1">
      <alignment horizontal="center" readingOrder="0" shrinkToFit="0" vertical="center" wrapText="1"/>
    </xf>
    <xf borderId="23" fillId="0" fontId="11" numFmtId="0" xfId="0" applyBorder="1" applyFont="1"/>
    <xf borderId="24" fillId="0" fontId="11" numFmtId="0" xfId="0" applyBorder="1" applyFont="1"/>
    <xf borderId="25" fillId="2" fontId="23" numFmtId="0" xfId="0" applyAlignment="1" applyBorder="1" applyFont="1">
      <alignment horizontal="center" readingOrder="0" shrinkToFit="0" vertical="center" wrapText="1"/>
    </xf>
    <xf borderId="26" fillId="0" fontId="11" numFmtId="0" xfId="0" applyBorder="1" applyFont="1"/>
    <xf borderId="27" fillId="0" fontId="11" numFmtId="0" xfId="0" applyBorder="1" applyFont="1"/>
    <xf borderId="0" fillId="2" fontId="1" numFmtId="0" xfId="0" applyAlignment="1" applyFont="1">
      <alignment horizontal="left" readingOrder="0" shrinkToFit="0" vertical="center" wrapText="1"/>
    </xf>
    <xf borderId="25" fillId="2" fontId="24" numFmtId="0" xfId="0" applyAlignment="1" applyBorder="1" applyFont="1">
      <alignment horizontal="center" readingOrder="0" shrinkToFit="0" vertical="center" wrapText="1"/>
    </xf>
    <xf borderId="25" fillId="2" fontId="25" numFmtId="0" xfId="0" applyAlignment="1" applyBorder="1" applyFont="1">
      <alignment horizontal="center" readingOrder="0" shrinkToFit="0" vertical="center" wrapText="1"/>
    </xf>
    <xf borderId="25" fillId="2" fontId="26" numFmtId="0" xfId="0" applyAlignment="1" applyBorder="1" applyFont="1">
      <alignment horizontal="center" readingOrder="0" shrinkToFit="0" vertical="center" wrapText="1"/>
    </xf>
    <xf borderId="0" fillId="2" fontId="7" numFmtId="0" xfId="0" applyAlignment="1" applyFont="1">
      <alignment horizontal="center" readingOrder="0"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28" fillId="0" fontId="7" numFmtId="0" xfId="0" applyAlignment="1" applyBorder="1" applyFont="1">
      <alignment horizontal="center" readingOrder="0" shrinkToFit="0" vertical="center" wrapText="1"/>
    </xf>
    <xf borderId="28" fillId="0" fontId="7" numFmtId="49" xfId="0" applyAlignment="1" applyBorder="1" applyFont="1" applyNumberFormat="1">
      <alignment horizontal="center" shrinkToFit="0" vertical="center" wrapText="1"/>
    </xf>
    <xf borderId="29" fillId="0" fontId="7" numFmtId="0" xfId="0" applyAlignment="1" applyBorder="1" applyFont="1">
      <alignment horizontal="center" shrinkToFit="0" vertical="center" wrapText="1"/>
    </xf>
    <xf borderId="30" fillId="10" fontId="1" numFmtId="0" xfId="0" applyAlignment="1" applyBorder="1" applyFill="1" applyFont="1">
      <alignment horizontal="center" readingOrder="0" shrinkToFit="0" vertical="center" wrapText="1"/>
    </xf>
    <xf borderId="4" fillId="0" fontId="7" numFmtId="0" xfId="0" applyAlignment="1" applyBorder="1" applyFont="1">
      <alignment horizontal="center" readingOrder="0" shrinkToFit="0" vertical="center" wrapText="1"/>
    </xf>
    <xf borderId="0" fillId="10" fontId="5" numFmtId="0" xfId="0" applyAlignment="1" applyFont="1">
      <alignment horizontal="left" readingOrder="0" shrinkToFit="0" vertical="center" wrapText="1"/>
    </xf>
    <xf borderId="0" fillId="2" fontId="5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27" numFmtId="0" xfId="0" applyAlignment="1" applyFont="1">
      <alignment horizontal="center"/>
    </xf>
    <xf borderId="31" fillId="0" fontId="8" numFmtId="164" xfId="0" applyAlignment="1" applyBorder="1" applyFont="1" applyNumberFormat="1">
      <alignment horizontal="center" readingOrder="0" shrinkToFit="0" textRotation="0" vertical="center" wrapText="1"/>
    </xf>
    <xf borderId="32" fillId="2" fontId="9" numFmtId="0" xfId="0" applyAlignment="1" applyBorder="1" applyFont="1">
      <alignment horizontal="left" readingOrder="0" shrinkToFit="0" vertical="center" wrapText="1"/>
    </xf>
    <xf borderId="32" fillId="2" fontId="9" numFmtId="49" xfId="0" applyAlignment="1" applyBorder="1" applyFont="1" applyNumberFormat="1">
      <alignment horizontal="center" readingOrder="0" shrinkToFit="0" vertical="center" wrapText="1"/>
    </xf>
    <xf borderId="32" fillId="2" fontId="9" numFmtId="0" xfId="0" applyAlignment="1" applyBorder="1" applyFont="1">
      <alignment horizontal="center" readingOrder="0" shrinkToFit="0" vertical="center" wrapText="1"/>
    </xf>
    <xf borderId="33" fillId="2" fontId="10" numFmtId="0" xfId="0" applyAlignment="1" applyBorder="1" applyFont="1">
      <alignment horizontal="center" readingOrder="0" shrinkToFit="0" vertical="center" wrapText="1"/>
    </xf>
    <xf borderId="30" fillId="10" fontId="19" numFmtId="0" xfId="0" applyAlignment="1" applyBorder="1" applyFont="1">
      <alignment horizontal="center" readingOrder="0" shrinkToFit="0" vertical="center" wrapText="1"/>
    </xf>
    <xf borderId="34" fillId="0" fontId="8" numFmtId="164" xfId="0" applyAlignment="1" applyBorder="1" applyFont="1" applyNumberFormat="1">
      <alignment horizontal="center" readingOrder="0" shrinkToFit="0" textRotation="0" vertical="center" wrapText="1"/>
    </xf>
    <xf borderId="0" fillId="10" fontId="19" numFmtId="0" xfId="0" applyAlignment="1" applyFont="1">
      <alignment horizontal="left" readingOrder="0" shrinkToFit="0" vertical="center" wrapText="1"/>
    </xf>
    <xf borderId="35" fillId="0" fontId="8" numFmtId="164" xfId="0" applyAlignment="1" applyBorder="1" applyFont="1" applyNumberFormat="1">
      <alignment horizontal="center" readingOrder="0" shrinkToFit="0" textRotation="0" vertical="center" wrapText="1"/>
    </xf>
    <xf borderId="6" fillId="0" fontId="28" numFmtId="0" xfId="0" applyAlignment="1" applyBorder="1" applyFont="1">
      <alignment horizontal="center" readingOrder="0" shrinkToFit="0" vertical="center" wrapText="1"/>
    </xf>
    <xf borderId="6" fillId="2" fontId="29" numFmtId="49" xfId="0" applyAlignment="1" applyBorder="1" applyFont="1" applyNumberFormat="1">
      <alignment horizontal="center" readingOrder="0" shrinkToFit="0" vertical="center" wrapText="1"/>
    </xf>
    <xf borderId="6" fillId="2" fontId="29" numFmtId="0" xfId="0" applyAlignment="1" applyBorder="1" applyFont="1">
      <alignment horizontal="center" readingOrder="0" shrinkToFit="0" vertical="center" wrapText="1"/>
    </xf>
    <xf borderId="11" fillId="2" fontId="29" numFmtId="0" xfId="0" applyAlignment="1" applyBorder="1" applyFont="1">
      <alignment horizontal="center" readingOrder="0" shrinkToFit="0" vertical="center" wrapText="1"/>
    </xf>
    <xf borderId="0" fillId="2" fontId="19" numFmtId="0" xfId="0" applyAlignment="1" applyFont="1">
      <alignment horizontal="left" readingOrder="0" shrinkToFit="0" vertical="center" wrapText="1"/>
    </xf>
    <xf borderId="32" fillId="11" fontId="9" numFmtId="0" xfId="0" applyAlignment="1" applyBorder="1" applyFill="1" applyFont="1">
      <alignment horizontal="center" readingOrder="0" shrinkToFit="0" vertical="center" wrapText="1"/>
    </xf>
    <xf borderId="0" fillId="11" fontId="30" numFmtId="0" xfId="0" applyAlignment="1" applyFont="1">
      <alignment horizontal="center" readingOrder="0" shrinkToFit="0" vertical="center" wrapText="1"/>
    </xf>
    <xf borderId="0" fillId="11" fontId="31" numFmtId="0" xfId="0" applyAlignment="1" applyFont="1">
      <alignment horizontal="center" readingOrder="0" shrinkToFit="0" vertical="center" wrapText="1"/>
    </xf>
    <xf borderId="0" fillId="0" fontId="32" numFmtId="0" xfId="0" applyAlignment="1" applyFont="1">
      <alignment horizontal="center"/>
    </xf>
    <xf borderId="13" fillId="11" fontId="33" numFmtId="0" xfId="0" applyAlignment="1" applyBorder="1" applyFont="1">
      <alignment horizontal="center" readingOrder="0" vertical="bottom"/>
    </xf>
    <xf borderId="13" fillId="11" fontId="32" numFmtId="0" xfId="0" applyAlignment="1" applyBorder="1" applyFont="1">
      <alignment horizontal="center" readingOrder="0"/>
    </xf>
    <xf borderId="36" fillId="0" fontId="8" numFmtId="164" xfId="0" applyAlignment="1" applyBorder="1" applyFont="1" applyNumberFormat="1">
      <alignment horizontal="center" readingOrder="0" shrinkToFit="0" textRotation="0" vertical="center" wrapText="1"/>
    </xf>
    <xf borderId="13" fillId="2" fontId="9" numFmtId="0" xfId="0" applyAlignment="1" applyBorder="1" applyFont="1">
      <alignment horizontal="left" readingOrder="0" shrinkToFit="0" vertical="center" wrapText="1"/>
    </xf>
    <xf borderId="13" fillId="2" fontId="9" numFmtId="49" xfId="0" applyAlignment="1" applyBorder="1" applyFont="1" applyNumberFormat="1">
      <alignment horizontal="center" shrinkToFit="0" vertical="center" wrapText="1"/>
    </xf>
    <xf borderId="16" fillId="2" fontId="10" numFmtId="0" xfId="0" applyAlignment="1" applyBorder="1" applyFont="1">
      <alignment horizontal="center" shrinkToFit="0" vertical="center" wrapText="1"/>
    </xf>
    <xf borderId="37" fillId="0" fontId="8" numFmtId="164" xfId="0" applyAlignment="1" applyBorder="1" applyFont="1" applyNumberFormat="1">
      <alignment horizontal="center" readingOrder="0" shrinkToFit="0" textRotation="0" vertical="center" wrapText="1"/>
    </xf>
    <xf borderId="13" fillId="0" fontId="28" numFmtId="0" xfId="0" applyAlignment="1" applyBorder="1" applyFont="1">
      <alignment horizontal="center" readingOrder="0" shrinkToFit="0" vertical="center" wrapText="1"/>
    </xf>
    <xf borderId="13" fillId="2" fontId="29" numFmtId="49" xfId="0" applyAlignment="1" applyBorder="1" applyFont="1" applyNumberFormat="1">
      <alignment horizontal="center" shrinkToFit="0" vertical="center" wrapText="1"/>
    </xf>
    <xf borderId="13" fillId="2" fontId="29" numFmtId="0" xfId="0" applyAlignment="1" applyBorder="1" applyFont="1">
      <alignment horizontal="center" readingOrder="0" shrinkToFit="0" vertical="center" wrapText="1"/>
    </xf>
    <xf borderId="16" fillId="0" fontId="29" numFmtId="0" xfId="0" applyAlignment="1" applyBorder="1" applyFont="1">
      <alignment horizontal="center" readingOrder="0" shrinkToFit="0" vertical="center" wrapText="1"/>
    </xf>
    <xf borderId="16" fillId="2" fontId="10" numFmtId="0" xfId="0" applyAlignment="1" applyBorder="1" applyFont="1">
      <alignment horizontal="center" readingOrder="0" shrinkToFit="0" vertical="center" wrapText="1"/>
    </xf>
    <xf borderId="0" fillId="11" fontId="32" numFmtId="0" xfId="0" applyAlignment="1" applyFont="1">
      <alignment horizontal="center" readingOrder="0"/>
    </xf>
    <xf borderId="13" fillId="2" fontId="9" numFmtId="165" xfId="0" applyAlignment="1" applyBorder="1" applyFont="1" applyNumberFormat="1">
      <alignment horizontal="center" readingOrder="0" shrinkToFit="0" vertical="center" wrapText="1"/>
    </xf>
    <xf borderId="13" fillId="2" fontId="9" numFmtId="0" xfId="0" applyAlignment="1" applyBorder="1" applyFont="1">
      <alignment horizontal="center" shrinkToFit="0" vertical="center" wrapText="1"/>
    </xf>
    <xf borderId="13" fillId="0" fontId="29" numFmtId="0" xfId="0" applyAlignment="1" applyBorder="1" applyFont="1">
      <alignment horizontal="center" readingOrder="0" shrinkToFit="0" vertical="center" wrapText="1"/>
    </xf>
    <xf borderId="16" fillId="2" fontId="29" numFmtId="0" xfId="0" applyAlignment="1" applyBorder="1" applyFont="1">
      <alignment horizontal="center" readingOrder="0" shrinkToFit="0" vertical="center" wrapText="1"/>
    </xf>
    <xf borderId="13" fillId="2" fontId="9" numFmtId="165" xfId="0" applyAlignment="1" applyBorder="1" applyFont="1" applyNumberFormat="1">
      <alignment horizontal="center" shrinkToFit="0" vertical="center" wrapText="1"/>
    </xf>
    <xf borderId="0" fillId="2" fontId="34" numFmtId="0" xfId="0" applyAlignment="1" applyFont="1">
      <alignment readingOrder="0" shrinkToFit="0" vertical="center" wrapText="1"/>
    </xf>
    <xf borderId="13" fillId="2" fontId="9" numFmtId="0" xfId="0" applyAlignment="1" applyBorder="1" applyFont="1">
      <alignment horizontal="left" readingOrder="0" shrinkToFit="0" vertical="center" wrapText="1"/>
    </xf>
    <xf borderId="30" fillId="10" fontId="19" numFmtId="0" xfId="0" applyAlignment="1" applyBorder="1" applyFont="1">
      <alignment horizontal="center" shrinkToFit="0" vertical="center" wrapText="1"/>
    </xf>
    <xf borderId="0" fillId="10" fontId="19" numFmtId="0" xfId="0" applyAlignment="1" applyFont="1">
      <alignment horizontal="left" shrinkToFit="0" vertical="center" wrapText="1"/>
    </xf>
    <xf borderId="0" fillId="2" fontId="19" numFmtId="0" xfId="0" applyAlignment="1" applyFont="1">
      <alignment horizontal="left" shrinkToFit="0" vertical="center" wrapText="1"/>
    </xf>
    <xf borderId="13" fillId="0" fontId="32" numFmtId="0" xfId="0" applyAlignment="1" applyBorder="1" applyFont="1">
      <alignment horizontal="center"/>
    </xf>
    <xf borderId="13" fillId="2" fontId="9" numFmtId="0" xfId="0" applyAlignment="1" applyBorder="1" applyFont="1">
      <alignment horizontal="left" shrinkToFit="0" vertical="center" wrapText="1"/>
    </xf>
    <xf borderId="38" fillId="0" fontId="8" numFmtId="164" xfId="0" applyAlignment="1" applyBorder="1" applyFont="1" applyNumberFormat="1">
      <alignment horizontal="center" readingOrder="0" shrinkToFit="0" textRotation="0" vertical="center" wrapText="1"/>
    </xf>
    <xf borderId="39" fillId="2" fontId="9" numFmtId="0" xfId="0" applyAlignment="1" applyBorder="1" applyFont="1">
      <alignment horizontal="left" readingOrder="0" shrinkToFit="0" vertical="center" wrapText="1"/>
    </xf>
    <xf borderId="39" fillId="2" fontId="9" numFmtId="49" xfId="0" applyAlignment="1" applyBorder="1" applyFont="1" applyNumberFormat="1">
      <alignment horizontal="center" shrinkToFit="0" vertical="center" wrapText="1"/>
    </xf>
    <xf borderId="39" fillId="2" fontId="9" numFmtId="165" xfId="0" applyAlignment="1" applyBorder="1" applyFont="1" applyNumberFormat="1">
      <alignment horizontal="center" shrinkToFit="0" vertical="center" wrapText="1"/>
    </xf>
    <xf borderId="39" fillId="2" fontId="9" numFmtId="0" xfId="0" applyAlignment="1" applyBorder="1" applyFont="1">
      <alignment horizontal="center" shrinkToFit="0" vertical="center" wrapText="1"/>
    </xf>
    <xf borderId="40" fillId="2" fontId="10" numFmtId="0" xfId="0" applyAlignment="1" applyBorder="1" applyFont="1">
      <alignment horizontal="center" shrinkToFit="0" vertical="center" wrapText="1"/>
    </xf>
    <xf borderId="41" fillId="0" fontId="8" numFmtId="164" xfId="0" applyAlignment="1" applyBorder="1" applyFont="1" applyNumberFormat="1">
      <alignment horizontal="center" readingOrder="0" shrinkToFit="0" textRotation="0" vertical="center" wrapText="1"/>
    </xf>
    <xf borderId="42" fillId="0" fontId="8" numFmtId="164" xfId="0" applyAlignment="1" applyBorder="1" applyFont="1" applyNumberFormat="1">
      <alignment horizontal="center" readingOrder="0" shrinkToFit="0" textRotation="0" vertical="center" wrapText="1"/>
    </xf>
    <xf borderId="18" fillId="2" fontId="9" numFmtId="0" xfId="0" applyAlignment="1" applyBorder="1" applyFont="1">
      <alignment horizontal="left" readingOrder="0" shrinkToFit="0" vertical="center" wrapText="1"/>
    </xf>
    <xf borderId="18" fillId="2" fontId="9" numFmtId="49" xfId="0" applyAlignment="1" applyBorder="1" applyFont="1" applyNumberFormat="1">
      <alignment horizontal="center" shrinkToFit="0" vertical="center" wrapText="1"/>
    </xf>
    <xf borderId="18" fillId="2" fontId="9" numFmtId="165" xfId="0" applyAlignment="1" applyBorder="1" applyFont="1" applyNumberFormat="1">
      <alignment horizontal="center" shrinkToFit="0" vertical="center" wrapText="1"/>
    </xf>
    <xf borderId="18" fillId="2" fontId="9" numFmtId="0" xfId="0" applyAlignment="1" applyBorder="1" applyFont="1">
      <alignment horizontal="center" shrinkToFit="0" vertical="center" wrapText="1"/>
    </xf>
    <xf borderId="21" fillId="2" fontId="10" numFmtId="0" xfId="0" applyAlignment="1" applyBorder="1" applyFont="1">
      <alignment horizontal="center" shrinkToFit="0" vertical="center" wrapText="1"/>
    </xf>
    <xf borderId="43" fillId="0" fontId="8" numFmtId="164" xfId="0" applyAlignment="1" applyBorder="1" applyFont="1" applyNumberFormat="1">
      <alignment horizontal="center" readingOrder="0" shrinkToFit="0" textRotation="0" vertical="center" wrapText="1"/>
    </xf>
    <xf borderId="18" fillId="0" fontId="28" numFmtId="0" xfId="0" applyAlignment="1" applyBorder="1" applyFont="1">
      <alignment horizontal="center" readingOrder="0" shrinkToFit="0" vertical="center" wrapText="1"/>
    </xf>
    <xf borderId="18" fillId="2" fontId="29" numFmtId="49" xfId="0" applyAlignment="1" applyBorder="1" applyFont="1" applyNumberFormat="1">
      <alignment horizontal="center" shrinkToFit="0" vertical="center" wrapText="1"/>
    </xf>
    <xf borderId="18" fillId="2" fontId="29" numFmtId="0" xfId="0" applyAlignment="1" applyBorder="1" applyFont="1">
      <alignment horizontal="center" readingOrder="0" shrinkToFit="0" vertical="center" wrapText="1"/>
    </xf>
    <xf borderId="21" fillId="0" fontId="29" numFmtId="0" xfId="0" applyAlignment="1" applyBorder="1" applyFont="1">
      <alignment horizontal="center" readingOrder="0" shrinkToFit="0" vertical="center" wrapText="1"/>
    </xf>
    <xf borderId="0" fillId="10" fontId="15" numFmtId="0" xfId="0" applyAlignment="1" applyFont="1">
      <alignment shrinkToFit="0" vertical="center" wrapText="1"/>
    </xf>
    <xf borderId="0" fillId="10" fontId="32" numFmtId="0" xfId="0" applyAlignment="1" applyFont="1">
      <alignment horizontal="center"/>
    </xf>
    <xf borderId="25" fillId="2" fontId="1" numFmtId="0" xfId="0" applyAlignment="1" applyBorder="1" applyFont="1">
      <alignment horizontal="center" readingOrder="0" shrinkToFit="0" vertical="center" wrapText="1"/>
    </xf>
    <xf borderId="26" fillId="2" fontId="23" numFmtId="0" xfId="0" applyAlignment="1" applyBorder="1" applyFont="1">
      <alignment horizontal="center" readingOrder="0" shrinkToFit="0" vertical="center" wrapText="1"/>
    </xf>
    <xf borderId="0" fillId="0" fontId="15" numFmtId="0" xfId="0" applyAlignment="1" applyFont="1">
      <alignment shrinkToFit="0" vertical="center" wrapText="1"/>
    </xf>
    <xf borderId="0" fillId="0" fontId="32" numFmtId="0" xfId="0" applyAlignment="1" applyFont="1">
      <alignment horizontal="center"/>
    </xf>
    <xf borderId="6" fillId="0" fontId="29" numFmtId="0" xfId="0" applyAlignment="1" applyBorder="1" applyFont="1">
      <alignment horizontal="center" readingOrder="0" shrinkToFit="0" vertical="center" wrapText="1"/>
    </xf>
    <xf borderId="44" fillId="0" fontId="29" numFmtId="0" xfId="0" applyAlignment="1" applyBorder="1" applyFont="1">
      <alignment horizontal="center" readingOrder="0" shrinkToFit="0" vertical="center" wrapText="1"/>
    </xf>
    <xf borderId="45" fillId="0" fontId="29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/>
    </xf>
    <xf borderId="13" fillId="2" fontId="29" numFmtId="0" xfId="0" applyAlignment="1" applyBorder="1" applyFont="1">
      <alignment horizontal="center" readingOrder="0" shrinkToFit="0" vertical="center" wrapText="1"/>
    </xf>
    <xf borderId="16" fillId="2" fontId="29" numFmtId="0" xfId="0" applyAlignment="1" applyBorder="1" applyFont="1">
      <alignment horizontal="center" shrinkToFit="0" vertical="center" wrapText="1"/>
    </xf>
    <xf borderId="13" fillId="2" fontId="29" numFmtId="0" xfId="0" applyAlignment="1" applyBorder="1" applyFont="1">
      <alignment horizontal="center" shrinkToFit="0" vertical="center" wrapText="1"/>
    </xf>
    <xf borderId="13" fillId="2" fontId="29" numFmtId="165" xfId="0" applyAlignment="1" applyBorder="1" applyFont="1" applyNumberFormat="1">
      <alignment horizontal="center" shrinkToFit="0" vertical="center" wrapText="1"/>
    </xf>
    <xf borderId="18" fillId="2" fontId="29" numFmtId="165" xfId="0" applyAlignment="1" applyBorder="1" applyFont="1" applyNumberFormat="1">
      <alignment horizontal="center" shrinkToFit="0" vertical="center" wrapText="1"/>
    </xf>
    <xf borderId="18" fillId="2" fontId="29" numFmtId="0" xfId="0" applyAlignment="1" applyBorder="1" applyFont="1">
      <alignment horizontal="center" shrinkToFit="0" vertical="center" wrapText="1"/>
    </xf>
    <xf borderId="21" fillId="2" fontId="29" numFmtId="0" xfId="0" applyAlignment="1" applyBorder="1" applyFont="1">
      <alignment horizontal="center" shrinkToFit="0" vertical="center" wrapText="1"/>
    </xf>
    <xf borderId="0" fillId="0" fontId="8" numFmtId="164" xfId="0" applyAlignment="1" applyFont="1" applyNumberFormat="1">
      <alignment horizontal="center" readingOrder="0" shrinkToFit="0" textRotation="0" vertical="center" wrapText="1"/>
    </xf>
    <xf borderId="0" fillId="2" fontId="9" numFmtId="0" xfId="0" applyAlignment="1" applyFont="1">
      <alignment horizontal="left" readingOrder="0" shrinkToFit="0" vertical="center" wrapText="1"/>
    </xf>
    <xf borderId="0" fillId="2" fontId="9" numFmtId="49" xfId="0" applyAlignment="1" applyFont="1" applyNumberFormat="1">
      <alignment horizontal="center" shrinkToFit="0" vertical="center" wrapText="1"/>
    </xf>
    <xf borderId="0" fillId="2" fontId="9" numFmtId="165" xfId="0" applyAlignment="1" applyFont="1" applyNumberFormat="1">
      <alignment horizontal="center" shrinkToFit="0" vertical="center" wrapText="1"/>
    </xf>
    <xf borderId="0" fillId="2" fontId="9" numFmtId="0" xfId="0" applyAlignment="1" applyFont="1">
      <alignment horizontal="center" shrinkToFit="0" vertical="center" wrapText="1"/>
    </xf>
    <xf borderId="0" fillId="2" fontId="10" numFmtId="0" xfId="0" applyAlignment="1" applyFont="1">
      <alignment horizontal="center" shrinkToFit="0" vertical="center" wrapText="1"/>
    </xf>
    <xf borderId="0" fillId="10" fontId="19" numFmtId="0" xfId="0" applyAlignment="1" applyFont="1">
      <alignment horizontal="center" shrinkToFit="0" vertical="center" wrapText="1"/>
    </xf>
    <xf borderId="13" fillId="12" fontId="35" numFmtId="0" xfId="0" applyAlignment="1" applyBorder="1" applyFill="1" applyFont="1">
      <alignment horizontal="right" vertical="center"/>
    </xf>
    <xf borderId="13" fillId="12" fontId="36" numFmtId="49" xfId="0" applyAlignment="1" applyBorder="1" applyFont="1" applyNumberFormat="1">
      <alignment vertical="center"/>
    </xf>
    <xf borderId="13" fillId="12" fontId="36" numFmtId="165" xfId="0" applyAlignment="1" applyBorder="1" applyFont="1" applyNumberFormat="1">
      <alignment vertical="center"/>
    </xf>
    <xf borderId="13" fillId="12" fontId="36" numFmtId="0" xfId="0" applyAlignment="1" applyBorder="1" applyFont="1">
      <alignment vertical="center"/>
    </xf>
    <xf borderId="39" fillId="2" fontId="27" numFmtId="0" xfId="0" applyAlignment="1" applyBorder="1" applyFont="1">
      <alignment horizontal="center" shrinkToFit="0" vertical="center" wrapText="1"/>
    </xf>
    <xf borderId="13" fillId="0" fontId="27" numFmtId="49" xfId="0" applyAlignment="1" applyBorder="1" applyFont="1" applyNumberFormat="1">
      <alignment horizontal="center" shrinkToFit="0" vertical="center" wrapText="1"/>
    </xf>
    <xf borderId="39" fillId="0" fontId="27" numFmtId="165" xfId="0" applyAlignment="1" applyBorder="1" applyFont="1" applyNumberFormat="1">
      <alignment horizontal="center" shrinkToFit="0" vertical="center" wrapText="1"/>
    </xf>
    <xf borderId="39" fillId="0" fontId="27" numFmtId="0" xfId="0" applyAlignment="1" applyBorder="1" applyFont="1">
      <alignment horizontal="center" shrinkToFit="0" vertical="center" wrapText="1"/>
    </xf>
    <xf borderId="46" fillId="0" fontId="11" numFmtId="0" xfId="0" applyBorder="1" applyFont="1"/>
    <xf borderId="13" fillId="2" fontId="37" numFmtId="0" xfId="0" applyAlignment="1" applyBorder="1" applyFont="1">
      <alignment horizontal="center" shrinkToFit="0" vertical="center" wrapText="1"/>
    </xf>
    <xf borderId="13" fillId="0" fontId="32" numFmtId="49" xfId="0" applyAlignment="1" applyBorder="1" applyFont="1" applyNumberFormat="1">
      <alignment horizontal="center" shrinkToFit="0" vertical="center" wrapText="1"/>
    </xf>
    <xf borderId="13" fillId="0" fontId="32" numFmtId="165" xfId="0" applyAlignment="1" applyBorder="1" applyFont="1" applyNumberFormat="1">
      <alignment horizontal="center" shrinkToFit="0" vertical="center" wrapText="1"/>
    </xf>
    <xf borderId="13" fillId="0" fontId="37" numFmtId="0" xfId="0" applyAlignment="1" applyBorder="1" applyFont="1">
      <alignment horizontal="center" vertical="center"/>
    </xf>
    <xf borderId="0" fillId="10" fontId="38" numFmtId="0" xfId="0" applyAlignment="1" applyFont="1">
      <alignment horizontal="center" readingOrder="0" shrinkToFit="0" vertical="center" wrapText="1"/>
    </xf>
    <xf borderId="0" fillId="2" fontId="10" numFmtId="0" xfId="0" applyAlignment="1" applyFont="1">
      <alignment horizontal="left" readingOrder="0" shrinkToFit="0" vertical="center" wrapText="1"/>
    </xf>
    <xf borderId="0" fillId="2" fontId="10" numFmtId="49" xfId="0" applyAlignment="1" applyFont="1" applyNumberFormat="1">
      <alignment horizontal="center" shrinkToFit="0" vertical="center" wrapText="1"/>
    </xf>
    <xf borderId="0" fillId="2" fontId="10" numFmtId="165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2">
    <dxf>
      <font>
        <u/>
        <color rgb="FFFF0000"/>
      </font>
      <fill>
        <patternFill patternType="none"/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3.38"/>
    <col customWidth="1" min="2" max="2" width="10.63"/>
    <col customWidth="1" min="3" max="8" width="23.25"/>
    <col customWidth="1" min="9" max="14" width="20.13"/>
    <col customWidth="1" min="15" max="15" width="2.88"/>
  </cols>
  <sheetData>
    <row r="1" ht="26.25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9" t="s">
        <v>1</v>
      </c>
      <c r="J1" s="4" t="s">
        <v>2</v>
      </c>
      <c r="K1" s="5" t="s">
        <v>3</v>
      </c>
      <c r="L1" s="6" t="s">
        <v>4</v>
      </c>
      <c r="M1" s="7" t="s">
        <v>5</v>
      </c>
      <c r="N1" s="8" t="s">
        <v>6</v>
      </c>
      <c r="O1" s="1"/>
    </row>
    <row r="2" ht="26.25" customHeight="1">
      <c r="A2" s="10" t="s">
        <v>7</v>
      </c>
      <c r="B2" s="11" t="s">
        <v>8</v>
      </c>
      <c r="C2" s="12" t="s">
        <v>9</v>
      </c>
      <c r="D2" s="13" t="s">
        <v>9</v>
      </c>
      <c r="E2" s="13" t="s">
        <v>9</v>
      </c>
      <c r="F2" s="13" t="s">
        <v>9</v>
      </c>
      <c r="G2" s="13" t="s">
        <v>9</v>
      </c>
      <c r="H2" s="13" t="s">
        <v>9</v>
      </c>
      <c r="I2" s="14" t="s">
        <v>10</v>
      </c>
      <c r="J2" s="13" t="s">
        <v>10</v>
      </c>
      <c r="K2" s="13" t="s">
        <v>10</v>
      </c>
      <c r="L2" s="13" t="s">
        <v>10</v>
      </c>
      <c r="M2" s="15" t="s">
        <v>10</v>
      </c>
      <c r="N2" s="16" t="s">
        <v>10</v>
      </c>
      <c r="O2" s="17"/>
    </row>
    <row r="3" ht="37.5" customHeight="1">
      <c r="A3" s="18">
        <v>43983.0</v>
      </c>
      <c r="B3" s="19" t="s">
        <v>11</v>
      </c>
      <c r="C3" s="20"/>
      <c r="D3" s="21" t="s">
        <v>12</v>
      </c>
      <c r="E3" s="22" t="s">
        <v>12</v>
      </c>
      <c r="F3" s="23" t="s">
        <v>12</v>
      </c>
      <c r="G3" s="24"/>
      <c r="H3" s="25" t="s">
        <v>12</v>
      </c>
      <c r="I3" s="26" t="s">
        <v>13</v>
      </c>
      <c r="J3" s="27" t="s">
        <v>14</v>
      </c>
      <c r="K3" s="28" t="s">
        <v>15</v>
      </c>
      <c r="L3" s="29" t="s">
        <v>16</v>
      </c>
      <c r="M3" s="30" t="s">
        <v>17</v>
      </c>
      <c r="N3" s="31" t="s">
        <v>18</v>
      </c>
      <c r="O3" s="32"/>
    </row>
    <row r="4" ht="37.5" customHeight="1">
      <c r="A4" s="33"/>
      <c r="B4" s="34" t="s">
        <v>19</v>
      </c>
      <c r="C4" s="35"/>
      <c r="D4" s="36" t="s">
        <v>20</v>
      </c>
      <c r="E4" s="37" t="s">
        <v>21</v>
      </c>
      <c r="F4" s="38" t="s">
        <v>12</v>
      </c>
      <c r="G4" s="39" t="s">
        <v>22</v>
      </c>
      <c r="H4" s="40" t="s">
        <v>23</v>
      </c>
      <c r="I4" s="41" t="s">
        <v>24</v>
      </c>
      <c r="J4" s="42"/>
      <c r="K4" s="37" t="s">
        <v>25</v>
      </c>
      <c r="L4" s="38"/>
      <c r="M4" s="43"/>
      <c r="N4" s="44"/>
      <c r="O4" s="32"/>
    </row>
    <row r="5" ht="37.5" customHeight="1">
      <c r="A5" s="33"/>
      <c r="B5" s="34" t="s">
        <v>26</v>
      </c>
      <c r="C5" s="45" t="s">
        <v>27</v>
      </c>
      <c r="D5" s="36" t="s">
        <v>28</v>
      </c>
      <c r="E5" s="37" t="s">
        <v>29</v>
      </c>
      <c r="F5" s="46" t="s">
        <v>30</v>
      </c>
      <c r="G5" s="39"/>
      <c r="H5" s="47" t="s">
        <v>12</v>
      </c>
      <c r="I5" s="48"/>
      <c r="J5" s="42"/>
      <c r="K5" s="49"/>
      <c r="L5" s="38"/>
      <c r="M5" s="43"/>
      <c r="N5" s="50" t="s">
        <v>31</v>
      </c>
      <c r="O5" s="32"/>
    </row>
    <row r="6" ht="37.5" customHeight="1">
      <c r="A6" s="33"/>
      <c r="B6" s="34" t="s">
        <v>32</v>
      </c>
      <c r="C6" s="51"/>
      <c r="D6" s="42" t="s">
        <v>12</v>
      </c>
      <c r="E6" s="49" t="s">
        <v>12</v>
      </c>
      <c r="F6" s="46" t="s">
        <v>33</v>
      </c>
      <c r="G6" s="39" t="s">
        <v>34</v>
      </c>
      <c r="H6" s="47" t="s">
        <v>12</v>
      </c>
      <c r="I6" s="48"/>
      <c r="J6" s="42"/>
      <c r="K6" s="49"/>
      <c r="L6" s="38"/>
      <c r="M6" s="43"/>
      <c r="N6" s="44"/>
      <c r="O6" s="32"/>
    </row>
    <row r="7" ht="37.5" customHeight="1">
      <c r="A7" s="33"/>
      <c r="B7" s="34" t="s">
        <v>35</v>
      </c>
      <c r="C7" s="52" t="s">
        <v>36</v>
      </c>
      <c r="D7" s="36" t="s">
        <v>37</v>
      </c>
      <c r="E7" s="37" t="s">
        <v>38</v>
      </c>
      <c r="F7" s="38" t="s">
        <v>12</v>
      </c>
      <c r="G7" s="39" t="s">
        <v>39</v>
      </c>
      <c r="H7" s="47" t="s">
        <v>12</v>
      </c>
      <c r="I7" s="48"/>
      <c r="J7" s="42"/>
      <c r="K7" s="49"/>
      <c r="L7" s="38"/>
      <c r="M7" s="43"/>
      <c r="N7" s="44"/>
      <c r="O7" s="32"/>
    </row>
    <row r="8" ht="37.5" customHeight="1">
      <c r="A8" s="53"/>
      <c r="B8" s="54" t="s">
        <v>40</v>
      </c>
      <c r="C8" s="55"/>
      <c r="D8" s="56" t="s">
        <v>12</v>
      </c>
      <c r="E8" s="57" t="s">
        <v>12</v>
      </c>
      <c r="F8" s="58"/>
      <c r="G8" s="59" t="s">
        <v>12</v>
      </c>
      <c r="H8" s="60" t="s">
        <v>12</v>
      </c>
      <c r="I8" s="61"/>
      <c r="J8" s="56"/>
      <c r="K8" s="37"/>
      <c r="L8" s="62"/>
      <c r="M8" s="59"/>
      <c r="N8" s="63"/>
      <c r="O8" s="32"/>
    </row>
    <row r="9" ht="37.5" customHeight="1">
      <c r="A9" s="64">
        <f>SUM(A3,1)</f>
        <v>43984</v>
      </c>
      <c r="B9" s="65" t="s">
        <v>41</v>
      </c>
      <c r="C9" s="66" t="s">
        <v>42</v>
      </c>
      <c r="D9" s="27" t="s">
        <v>42</v>
      </c>
      <c r="E9" s="22" t="s">
        <v>42</v>
      </c>
      <c r="F9" s="23" t="s">
        <v>42</v>
      </c>
      <c r="G9" s="24" t="s">
        <v>42</v>
      </c>
      <c r="H9" s="25" t="s">
        <v>42</v>
      </c>
      <c r="I9" s="67"/>
      <c r="J9" s="21"/>
      <c r="K9" s="22"/>
      <c r="L9" s="23"/>
      <c r="M9" s="24"/>
      <c r="N9" s="68"/>
      <c r="O9" s="32"/>
    </row>
    <row r="10" ht="37.5" customHeight="1">
      <c r="A10" s="33"/>
      <c r="B10" s="69" t="s">
        <v>43</v>
      </c>
      <c r="C10" s="35" t="s">
        <v>44</v>
      </c>
      <c r="D10" s="42" t="s">
        <v>44</v>
      </c>
      <c r="E10" s="49" t="s">
        <v>44</v>
      </c>
      <c r="F10" s="38" t="s">
        <v>44</v>
      </c>
      <c r="G10" s="43" t="s">
        <v>44</v>
      </c>
      <c r="H10" s="47" t="s">
        <v>44</v>
      </c>
      <c r="I10" s="48"/>
      <c r="J10" s="42"/>
      <c r="K10" s="49"/>
      <c r="L10" s="38"/>
      <c r="M10" s="43"/>
      <c r="N10" s="44"/>
      <c r="O10" s="32"/>
    </row>
    <row r="11" ht="37.5" customHeight="1">
      <c r="A11" s="33"/>
      <c r="B11" s="69" t="s">
        <v>45</v>
      </c>
      <c r="C11" s="35" t="s">
        <v>46</v>
      </c>
      <c r="D11" s="42" t="s">
        <v>46</v>
      </c>
      <c r="E11" s="49" t="s">
        <v>46</v>
      </c>
      <c r="F11" s="38" t="s">
        <v>46</v>
      </c>
      <c r="G11" s="43" t="s">
        <v>46</v>
      </c>
      <c r="H11" s="47" t="s">
        <v>46</v>
      </c>
      <c r="I11" s="48"/>
      <c r="J11" s="42"/>
      <c r="K11" s="49"/>
      <c r="L11" s="38"/>
      <c r="M11" s="43"/>
      <c r="N11" s="44"/>
      <c r="O11" s="32"/>
    </row>
    <row r="12" ht="37.5" customHeight="1">
      <c r="A12" s="33"/>
      <c r="B12" s="69" t="s">
        <v>47</v>
      </c>
      <c r="C12" s="35" t="s">
        <v>48</v>
      </c>
      <c r="D12" s="42" t="s">
        <v>48</v>
      </c>
      <c r="E12" s="49" t="s">
        <v>48</v>
      </c>
      <c r="F12" s="38" t="s">
        <v>48</v>
      </c>
      <c r="G12" s="43" t="s">
        <v>48</v>
      </c>
      <c r="H12" s="47" t="s">
        <v>48</v>
      </c>
      <c r="I12" s="48"/>
      <c r="J12" s="42"/>
      <c r="K12" s="49"/>
      <c r="L12" s="38"/>
      <c r="M12" s="43"/>
      <c r="N12" s="44"/>
      <c r="O12" s="32"/>
    </row>
    <row r="13" ht="37.5" customHeight="1">
      <c r="A13" s="33"/>
      <c r="B13" s="69" t="s">
        <v>49</v>
      </c>
      <c r="C13" s="35" t="s">
        <v>50</v>
      </c>
      <c r="D13" s="42" t="s">
        <v>50</v>
      </c>
      <c r="E13" s="49" t="s">
        <v>50</v>
      </c>
      <c r="F13" s="38" t="s">
        <v>50</v>
      </c>
      <c r="G13" s="43" t="s">
        <v>50</v>
      </c>
      <c r="H13" s="47" t="s">
        <v>50</v>
      </c>
      <c r="I13" s="48"/>
      <c r="J13" s="42"/>
      <c r="K13" s="49"/>
      <c r="L13" s="38"/>
      <c r="M13" s="43"/>
      <c r="N13" s="44"/>
      <c r="O13" s="32"/>
    </row>
    <row r="14" ht="37.5" customHeight="1">
      <c r="A14" s="53"/>
      <c r="B14" s="70" t="s">
        <v>51</v>
      </c>
      <c r="C14" s="55" t="s">
        <v>52</v>
      </c>
      <c r="D14" s="56" t="s">
        <v>52</v>
      </c>
      <c r="E14" s="57" t="s">
        <v>52</v>
      </c>
      <c r="F14" s="62" t="s">
        <v>52</v>
      </c>
      <c r="G14" s="59" t="s">
        <v>52</v>
      </c>
      <c r="H14" s="60" t="s">
        <v>52</v>
      </c>
      <c r="I14" s="61"/>
      <c r="J14" s="56"/>
      <c r="K14" s="57"/>
      <c r="L14" s="62"/>
      <c r="M14" s="59"/>
      <c r="N14" s="63"/>
      <c r="O14" s="32"/>
    </row>
    <row r="15" ht="37.5" customHeight="1">
      <c r="A15" s="18">
        <f>SUM(A9,1)</f>
        <v>43985</v>
      </c>
      <c r="B15" s="19" t="s">
        <v>11</v>
      </c>
      <c r="C15" s="20"/>
      <c r="D15" s="27" t="s">
        <v>53</v>
      </c>
      <c r="E15" s="22" t="s">
        <v>12</v>
      </c>
      <c r="F15" s="29" t="s">
        <v>54</v>
      </c>
      <c r="G15" s="39" t="s">
        <v>55</v>
      </c>
      <c r="H15" s="71" t="s">
        <v>56</v>
      </c>
      <c r="I15" s="67"/>
      <c r="J15" s="21"/>
      <c r="K15" s="22"/>
      <c r="L15" s="23"/>
      <c r="M15" s="24"/>
      <c r="N15" s="68"/>
      <c r="O15" s="32"/>
    </row>
    <row r="16" ht="37.5" customHeight="1">
      <c r="A16" s="33"/>
      <c r="B16" s="34" t="s">
        <v>19</v>
      </c>
      <c r="C16" s="52"/>
      <c r="D16" s="42" t="s">
        <v>12</v>
      </c>
      <c r="E16" s="37" t="s">
        <v>57</v>
      </c>
      <c r="F16" s="38" t="s">
        <v>12</v>
      </c>
      <c r="G16" s="39" t="s">
        <v>58</v>
      </c>
      <c r="H16" s="47" t="s">
        <v>12</v>
      </c>
      <c r="I16" s="41" t="s">
        <v>59</v>
      </c>
      <c r="J16" s="42"/>
      <c r="K16" s="49"/>
      <c r="L16" s="38"/>
      <c r="M16" s="43"/>
      <c r="N16" s="44"/>
      <c r="O16" s="32"/>
    </row>
    <row r="17" ht="37.5" customHeight="1">
      <c r="A17" s="33"/>
      <c r="B17" s="34" t="s">
        <v>26</v>
      </c>
      <c r="C17" s="45" t="s">
        <v>60</v>
      </c>
      <c r="D17" s="42" t="s">
        <v>12</v>
      </c>
      <c r="E17" s="49" t="s">
        <v>12</v>
      </c>
      <c r="F17" s="46" t="s">
        <v>61</v>
      </c>
      <c r="G17" s="39" t="s">
        <v>62</v>
      </c>
      <c r="H17" s="47" t="s">
        <v>12</v>
      </c>
      <c r="I17" s="41"/>
      <c r="J17" s="42"/>
      <c r="K17" s="49"/>
      <c r="L17" s="38"/>
      <c r="M17" s="43"/>
      <c r="N17" s="50" t="s">
        <v>63</v>
      </c>
      <c r="O17" s="32"/>
    </row>
    <row r="18" ht="37.5" customHeight="1">
      <c r="A18" s="33"/>
      <c r="B18" s="34" t="s">
        <v>32</v>
      </c>
      <c r="C18" s="52" t="s">
        <v>64</v>
      </c>
      <c r="D18" s="72" t="s">
        <v>65</v>
      </c>
      <c r="E18" s="37" t="s">
        <v>66</v>
      </c>
      <c r="F18" s="38" t="s">
        <v>12</v>
      </c>
      <c r="G18" s="43" t="s">
        <v>12</v>
      </c>
      <c r="H18" s="47" t="s">
        <v>12</v>
      </c>
      <c r="I18" s="48"/>
      <c r="J18" s="42"/>
      <c r="K18" s="49"/>
      <c r="L18" s="38"/>
      <c r="M18" s="43"/>
      <c r="N18" s="44"/>
      <c r="O18" s="32"/>
    </row>
    <row r="19" ht="37.5" customHeight="1">
      <c r="A19" s="33"/>
      <c r="B19" s="34" t="s">
        <v>35</v>
      </c>
      <c r="C19" s="51"/>
      <c r="D19" s="36" t="s">
        <v>67</v>
      </c>
      <c r="E19" s="49" t="s">
        <v>12</v>
      </c>
      <c r="F19" s="38" t="s">
        <v>12</v>
      </c>
      <c r="G19" s="39"/>
      <c r="H19" s="47"/>
      <c r="I19" s="48"/>
      <c r="J19" s="42"/>
      <c r="K19" s="49"/>
      <c r="L19" s="38"/>
      <c r="M19" s="43"/>
      <c r="N19" s="44"/>
      <c r="O19" s="32"/>
    </row>
    <row r="20" ht="37.5" customHeight="1">
      <c r="A20" s="53"/>
      <c r="B20" s="54" t="s">
        <v>40</v>
      </c>
      <c r="C20" s="55"/>
      <c r="D20" s="56" t="s">
        <v>12</v>
      </c>
      <c r="E20" s="57" t="s">
        <v>12</v>
      </c>
      <c r="F20" s="62" t="s">
        <v>12</v>
      </c>
      <c r="G20" s="59" t="s">
        <v>12</v>
      </c>
      <c r="H20" s="60" t="s">
        <v>12</v>
      </c>
      <c r="I20" s="61"/>
      <c r="J20" s="56"/>
      <c r="K20" s="57"/>
      <c r="L20" s="62"/>
      <c r="M20" s="59"/>
      <c r="N20" s="63"/>
      <c r="O20" s="32"/>
    </row>
    <row r="21" ht="37.5" customHeight="1">
      <c r="A21" s="18">
        <f>SUM(A15,1)</f>
        <v>43986</v>
      </c>
      <c r="B21" s="19" t="s">
        <v>11</v>
      </c>
      <c r="C21" s="20"/>
      <c r="D21" s="21" t="s">
        <v>12</v>
      </c>
      <c r="E21" s="22" t="s">
        <v>12</v>
      </c>
      <c r="F21" s="23" t="s">
        <v>12</v>
      </c>
      <c r="G21" s="30"/>
      <c r="H21" s="71" t="s">
        <v>68</v>
      </c>
      <c r="I21" s="67"/>
      <c r="J21" s="21"/>
      <c r="K21" s="22"/>
      <c r="L21" s="23"/>
      <c r="M21" s="24"/>
      <c r="N21" s="68"/>
      <c r="O21" s="32"/>
    </row>
    <row r="22" ht="37.5" customHeight="1">
      <c r="A22" s="33"/>
      <c r="B22" s="34" t="s">
        <v>19</v>
      </c>
      <c r="C22" s="35"/>
      <c r="D22" s="36" t="s">
        <v>69</v>
      </c>
      <c r="E22" s="49" t="s">
        <v>12</v>
      </c>
      <c r="F22" s="46" t="s">
        <v>70</v>
      </c>
      <c r="G22" s="39" t="s">
        <v>71</v>
      </c>
      <c r="H22" s="47" t="s">
        <v>12</v>
      </c>
      <c r="I22" s="41" t="s">
        <v>72</v>
      </c>
      <c r="J22" s="42"/>
      <c r="K22" s="49"/>
      <c r="L22" s="38"/>
      <c r="M22" s="43"/>
      <c r="N22" s="44"/>
      <c r="O22" s="32"/>
    </row>
    <row r="23" ht="37.5" customHeight="1">
      <c r="A23" s="33"/>
      <c r="B23" s="34" t="s">
        <v>26</v>
      </c>
      <c r="C23" s="35"/>
      <c r="D23" s="42" t="s">
        <v>12</v>
      </c>
      <c r="E23" s="37" t="s">
        <v>73</v>
      </c>
      <c r="F23" s="38" t="s">
        <v>12</v>
      </c>
      <c r="G23" s="39" t="s">
        <v>74</v>
      </c>
      <c r="H23" s="40" t="s">
        <v>75</v>
      </c>
      <c r="I23" s="48"/>
      <c r="J23" s="42"/>
      <c r="K23" s="49"/>
      <c r="L23" s="38"/>
      <c r="M23" s="43"/>
      <c r="N23" s="44"/>
      <c r="O23" s="32"/>
    </row>
    <row r="24" ht="37.5" customHeight="1">
      <c r="A24" s="33"/>
      <c r="B24" s="34" t="s">
        <v>32</v>
      </c>
      <c r="C24" s="52" t="s">
        <v>76</v>
      </c>
      <c r="D24" s="36" t="s">
        <v>77</v>
      </c>
      <c r="E24" s="73" t="s">
        <v>78</v>
      </c>
      <c r="F24" s="38" t="s">
        <v>12</v>
      </c>
      <c r="G24" s="43" t="s">
        <v>12</v>
      </c>
      <c r="H24" s="40" t="s">
        <v>79</v>
      </c>
      <c r="I24" s="48"/>
      <c r="J24" s="42"/>
      <c r="K24" s="49"/>
      <c r="L24" s="38"/>
      <c r="M24" s="43"/>
      <c r="N24" s="44"/>
      <c r="O24" s="32"/>
    </row>
    <row r="25" ht="37.5" customHeight="1">
      <c r="A25" s="33"/>
      <c r="B25" s="34" t="s">
        <v>35</v>
      </c>
      <c r="C25" s="52" t="s">
        <v>80</v>
      </c>
      <c r="D25" s="36" t="s">
        <v>81</v>
      </c>
      <c r="E25" s="73" t="s">
        <v>82</v>
      </c>
      <c r="F25" s="46"/>
      <c r="G25" s="43" t="s">
        <v>12</v>
      </c>
      <c r="H25" s="47" t="s">
        <v>12</v>
      </c>
      <c r="I25" s="48"/>
      <c r="J25" s="42"/>
      <c r="K25" s="49"/>
      <c r="L25" s="38"/>
      <c r="M25" s="43"/>
      <c r="N25" s="44"/>
      <c r="O25" s="32"/>
    </row>
    <row r="26" ht="37.5" customHeight="1">
      <c r="A26" s="53"/>
      <c r="B26" s="54" t="s">
        <v>40</v>
      </c>
      <c r="C26" s="55"/>
      <c r="D26" s="74" t="s">
        <v>83</v>
      </c>
      <c r="E26" s="57" t="s">
        <v>12</v>
      </c>
      <c r="F26" s="62" t="s">
        <v>12</v>
      </c>
      <c r="G26" s="59" t="s">
        <v>12</v>
      </c>
      <c r="H26" s="60" t="s">
        <v>12</v>
      </c>
      <c r="I26" s="61"/>
      <c r="J26" s="56"/>
      <c r="K26" s="57"/>
      <c r="L26" s="62"/>
      <c r="M26" s="59"/>
      <c r="N26" s="63"/>
      <c r="O26" s="32"/>
    </row>
    <row r="27" ht="37.5" customHeight="1">
      <c r="A27" s="18">
        <f>SUM(A21,1)</f>
        <v>43987</v>
      </c>
      <c r="B27" s="19" t="s">
        <v>11</v>
      </c>
      <c r="C27" s="20"/>
      <c r="D27" s="21" t="s">
        <v>12</v>
      </c>
      <c r="E27" s="22" t="s">
        <v>12</v>
      </c>
      <c r="F27" s="23" t="s">
        <v>12</v>
      </c>
      <c r="G27" s="24" t="s">
        <v>12</v>
      </c>
      <c r="H27" s="25" t="s">
        <v>12</v>
      </c>
      <c r="I27" s="67"/>
      <c r="J27" s="21"/>
      <c r="K27" s="22"/>
      <c r="L27" s="23"/>
      <c r="M27" s="24"/>
      <c r="N27" s="68"/>
      <c r="O27" s="32"/>
    </row>
    <row r="28" ht="37.5" customHeight="1">
      <c r="A28" s="33"/>
      <c r="B28" s="34" t="s">
        <v>19</v>
      </c>
      <c r="C28" s="52"/>
      <c r="D28" s="42" t="s">
        <v>12</v>
      </c>
      <c r="E28" s="49" t="s">
        <v>12</v>
      </c>
      <c r="F28" s="46" t="s">
        <v>84</v>
      </c>
      <c r="G28" s="43" t="s">
        <v>12</v>
      </c>
      <c r="H28" s="40" t="s">
        <v>85</v>
      </c>
      <c r="I28" s="48"/>
      <c r="J28" s="42"/>
      <c r="K28" s="49"/>
      <c r="L28" s="38"/>
      <c r="M28" s="43"/>
      <c r="N28" s="44"/>
      <c r="O28" s="32"/>
    </row>
    <row r="29" ht="37.5" customHeight="1">
      <c r="A29" s="33"/>
      <c r="B29" s="34" t="s">
        <v>26</v>
      </c>
      <c r="C29" s="35" t="s">
        <v>86</v>
      </c>
      <c r="D29" s="42" t="s">
        <v>12</v>
      </c>
      <c r="E29" s="49" t="s">
        <v>12</v>
      </c>
      <c r="F29" s="38" t="s">
        <v>12</v>
      </c>
      <c r="G29" s="39" t="s">
        <v>87</v>
      </c>
      <c r="H29" s="47" t="s">
        <v>12</v>
      </c>
      <c r="I29" s="75" t="s">
        <v>88</v>
      </c>
      <c r="J29" s="42"/>
      <c r="K29" s="49"/>
      <c r="L29" s="38"/>
      <c r="M29" s="43"/>
      <c r="N29" s="50" t="s">
        <v>89</v>
      </c>
      <c r="O29" s="32"/>
    </row>
    <row r="30" ht="37.5" customHeight="1">
      <c r="A30" s="33"/>
      <c r="B30" s="34" t="s">
        <v>32</v>
      </c>
      <c r="C30" s="35"/>
      <c r="D30" s="42" t="s">
        <v>12</v>
      </c>
      <c r="E30" s="73" t="s">
        <v>90</v>
      </c>
      <c r="F30" s="38" t="s">
        <v>12</v>
      </c>
      <c r="G30" s="39" t="s">
        <v>91</v>
      </c>
      <c r="H30" s="47" t="s">
        <v>12</v>
      </c>
      <c r="I30" s="48"/>
      <c r="J30" s="42"/>
      <c r="K30" s="49"/>
      <c r="L30" s="38"/>
      <c r="M30" s="43"/>
      <c r="N30" s="44"/>
      <c r="O30" s="32"/>
    </row>
    <row r="31" ht="37.5" customHeight="1">
      <c r="A31" s="33"/>
      <c r="B31" s="34" t="s">
        <v>35</v>
      </c>
      <c r="C31" s="52" t="s">
        <v>92</v>
      </c>
      <c r="D31" s="36" t="s">
        <v>93</v>
      </c>
      <c r="E31" s="49" t="s">
        <v>12</v>
      </c>
      <c r="F31" s="38" t="s">
        <v>12</v>
      </c>
      <c r="G31" s="39" t="s">
        <v>94</v>
      </c>
      <c r="H31" s="47" t="s">
        <v>12</v>
      </c>
      <c r="I31" s="48"/>
      <c r="J31" s="42"/>
      <c r="K31" s="49"/>
      <c r="L31" s="38"/>
      <c r="M31" s="43"/>
      <c r="N31" s="44"/>
      <c r="O31" s="32"/>
    </row>
    <row r="32" ht="37.5" customHeight="1">
      <c r="A32" s="53"/>
      <c r="B32" s="54" t="s">
        <v>40</v>
      </c>
      <c r="C32" s="55"/>
      <c r="D32" s="74" t="s">
        <v>95</v>
      </c>
      <c r="E32" s="76" t="s">
        <v>96</v>
      </c>
      <c r="F32" s="58" t="s">
        <v>97</v>
      </c>
      <c r="G32" s="59" t="s">
        <v>12</v>
      </c>
      <c r="H32" s="60" t="s">
        <v>12</v>
      </c>
      <c r="I32" s="61"/>
      <c r="J32" s="56"/>
      <c r="K32" s="57"/>
      <c r="L32" s="62"/>
      <c r="M32" s="59"/>
      <c r="N32" s="63"/>
      <c r="O32" s="32"/>
    </row>
    <row r="33" ht="37.5" customHeight="1">
      <c r="A33" s="77">
        <f>SUM(A27,1)</f>
        <v>43988</v>
      </c>
      <c r="B33" s="78" t="s">
        <v>11</v>
      </c>
      <c r="C33" s="20"/>
      <c r="D33" s="21" t="s">
        <v>12</v>
      </c>
      <c r="E33" s="22" t="s">
        <v>12</v>
      </c>
      <c r="F33" s="23" t="s">
        <v>12</v>
      </c>
      <c r="G33" s="24" t="s">
        <v>12</v>
      </c>
      <c r="H33" s="25" t="s">
        <v>12</v>
      </c>
      <c r="I33" s="26" t="s">
        <v>98</v>
      </c>
      <c r="J33" s="21"/>
      <c r="K33" s="22"/>
      <c r="L33" s="23"/>
      <c r="M33" s="24"/>
      <c r="N33" s="68"/>
      <c r="O33" s="32"/>
    </row>
    <row r="34" ht="37.5" customHeight="1">
      <c r="A34" s="33"/>
      <c r="B34" s="79" t="s">
        <v>19</v>
      </c>
      <c r="C34" s="35"/>
      <c r="D34" s="42" t="s">
        <v>12</v>
      </c>
      <c r="E34" s="49" t="s">
        <v>12</v>
      </c>
      <c r="F34" s="46" t="s">
        <v>99</v>
      </c>
      <c r="G34" s="43" t="s">
        <v>12</v>
      </c>
      <c r="H34" s="47" t="s">
        <v>12</v>
      </c>
      <c r="I34" s="48"/>
      <c r="J34" s="42"/>
      <c r="K34" s="49"/>
      <c r="L34" s="38"/>
      <c r="M34" s="43"/>
      <c r="N34" s="44"/>
      <c r="O34" s="32"/>
    </row>
    <row r="35" ht="37.5" customHeight="1">
      <c r="A35" s="33"/>
      <c r="B35" s="79" t="s">
        <v>26</v>
      </c>
      <c r="C35" s="35"/>
      <c r="D35" s="42" t="s">
        <v>12</v>
      </c>
      <c r="E35" s="49" t="s">
        <v>12</v>
      </c>
      <c r="F35" s="38" t="s">
        <v>12</v>
      </c>
      <c r="G35" s="39"/>
      <c r="H35" s="47" t="s">
        <v>12</v>
      </c>
      <c r="I35" s="48"/>
      <c r="J35" s="42"/>
      <c r="K35" s="49"/>
      <c r="L35" s="38"/>
      <c r="M35" s="43"/>
      <c r="N35" s="44"/>
      <c r="O35" s="32"/>
    </row>
    <row r="36" ht="37.5" customHeight="1">
      <c r="A36" s="33"/>
      <c r="B36" s="79" t="s">
        <v>32</v>
      </c>
      <c r="C36" s="35"/>
      <c r="D36" s="42" t="s">
        <v>12</v>
      </c>
      <c r="E36" s="49" t="s">
        <v>12</v>
      </c>
      <c r="F36" s="38" t="s">
        <v>12</v>
      </c>
      <c r="G36" s="43" t="s">
        <v>12</v>
      </c>
      <c r="H36" s="47" t="s">
        <v>12</v>
      </c>
      <c r="I36" s="48"/>
      <c r="J36" s="42"/>
      <c r="K36" s="49"/>
      <c r="L36" s="38"/>
      <c r="M36" s="43"/>
      <c r="N36" s="44"/>
      <c r="O36" s="32"/>
    </row>
    <row r="37" ht="37.5" customHeight="1">
      <c r="A37" s="33"/>
      <c r="B37" s="79" t="s">
        <v>35</v>
      </c>
      <c r="C37" s="35"/>
      <c r="D37" s="42" t="s">
        <v>12</v>
      </c>
      <c r="E37" s="49" t="s">
        <v>12</v>
      </c>
      <c r="F37" s="38" t="s">
        <v>12</v>
      </c>
      <c r="G37" s="43" t="s">
        <v>12</v>
      </c>
      <c r="H37" s="47" t="s">
        <v>12</v>
      </c>
      <c r="I37" s="48"/>
      <c r="J37" s="42"/>
      <c r="K37" s="49"/>
      <c r="L37" s="38"/>
      <c r="M37" s="43"/>
      <c r="N37" s="44"/>
      <c r="O37" s="32"/>
    </row>
    <row r="38" ht="37.5" customHeight="1">
      <c r="A38" s="53"/>
      <c r="B38" s="80" t="s">
        <v>40</v>
      </c>
      <c r="C38" s="55"/>
      <c r="D38" s="56" t="s">
        <v>12</v>
      </c>
      <c r="E38" s="57" t="s">
        <v>12</v>
      </c>
      <c r="F38" s="62" t="s">
        <v>12</v>
      </c>
      <c r="G38" s="59" t="s">
        <v>12</v>
      </c>
      <c r="H38" s="60" t="s">
        <v>12</v>
      </c>
      <c r="I38" s="61"/>
      <c r="J38" s="56"/>
      <c r="K38" s="57"/>
      <c r="L38" s="62"/>
      <c r="M38" s="59"/>
      <c r="N38" s="63"/>
      <c r="O38" s="32"/>
    </row>
    <row r="39" ht="37.5" customHeight="1">
      <c r="A39" s="77">
        <f>SUM(A33,1)</f>
        <v>43989</v>
      </c>
      <c r="B39" s="78" t="s">
        <v>11</v>
      </c>
      <c r="C39" s="20"/>
      <c r="D39" s="21" t="s">
        <v>12</v>
      </c>
      <c r="E39" s="22" t="s">
        <v>12</v>
      </c>
      <c r="F39" s="23" t="s">
        <v>12</v>
      </c>
      <c r="G39" s="24" t="s">
        <v>12</v>
      </c>
      <c r="H39" s="25" t="s">
        <v>12</v>
      </c>
      <c r="I39" s="67"/>
      <c r="J39" s="21"/>
      <c r="K39" s="22"/>
      <c r="L39" s="23"/>
      <c r="M39" s="24"/>
      <c r="N39" s="68"/>
      <c r="O39" s="32"/>
    </row>
    <row r="40" ht="37.5" customHeight="1">
      <c r="A40" s="33"/>
      <c r="B40" s="79" t="s">
        <v>19</v>
      </c>
      <c r="C40" s="35"/>
      <c r="D40" s="42" t="s">
        <v>12</v>
      </c>
      <c r="E40" s="49" t="s">
        <v>12</v>
      </c>
      <c r="F40" s="38"/>
      <c r="G40" s="43" t="s">
        <v>12</v>
      </c>
      <c r="H40" s="47" t="s">
        <v>12</v>
      </c>
      <c r="I40" s="48"/>
      <c r="J40" s="42"/>
      <c r="K40" s="49"/>
      <c r="L40" s="46" t="s">
        <v>100</v>
      </c>
      <c r="M40" s="43"/>
      <c r="N40" s="44"/>
      <c r="O40" s="32"/>
    </row>
    <row r="41" ht="37.5" customHeight="1">
      <c r="A41" s="33"/>
      <c r="B41" s="79" t="s">
        <v>26</v>
      </c>
      <c r="C41" s="35"/>
      <c r="D41" s="42" t="s">
        <v>12</v>
      </c>
      <c r="E41" s="49" t="s">
        <v>12</v>
      </c>
      <c r="F41" s="38"/>
      <c r="G41" s="43" t="s">
        <v>12</v>
      </c>
      <c r="H41" s="47" t="s">
        <v>12</v>
      </c>
      <c r="I41" s="48"/>
      <c r="J41" s="42"/>
      <c r="K41" s="49"/>
      <c r="L41" s="46" t="s">
        <v>101</v>
      </c>
      <c r="M41" s="43"/>
      <c r="N41" s="44"/>
      <c r="O41" s="32"/>
    </row>
    <row r="42" ht="37.5" customHeight="1">
      <c r="A42" s="33"/>
      <c r="B42" s="79" t="s">
        <v>32</v>
      </c>
      <c r="C42" s="35"/>
      <c r="D42" s="42" t="s">
        <v>12</v>
      </c>
      <c r="E42" s="49" t="s">
        <v>12</v>
      </c>
      <c r="F42" s="38" t="s">
        <v>12</v>
      </c>
      <c r="G42" s="43" t="s">
        <v>12</v>
      </c>
      <c r="H42" s="47" t="s">
        <v>12</v>
      </c>
      <c r="I42" s="48"/>
      <c r="J42" s="42"/>
      <c r="K42" s="49"/>
      <c r="L42" s="38"/>
      <c r="M42" s="43"/>
      <c r="N42" s="44"/>
      <c r="O42" s="32"/>
    </row>
    <row r="43" ht="37.5" customHeight="1">
      <c r="A43" s="33"/>
      <c r="B43" s="79" t="s">
        <v>35</v>
      </c>
      <c r="C43" s="35"/>
      <c r="D43" s="42" t="s">
        <v>12</v>
      </c>
      <c r="E43" s="49" t="s">
        <v>12</v>
      </c>
      <c r="F43" s="38" t="s">
        <v>12</v>
      </c>
      <c r="G43" s="43" t="s">
        <v>12</v>
      </c>
      <c r="H43" s="47" t="s">
        <v>12</v>
      </c>
      <c r="I43" s="48"/>
      <c r="J43" s="42"/>
      <c r="K43" s="49"/>
      <c r="L43" s="38"/>
      <c r="M43" s="43"/>
      <c r="N43" s="44"/>
      <c r="O43" s="32"/>
    </row>
    <row r="44" ht="37.5" customHeight="1">
      <c r="A44" s="53"/>
      <c r="B44" s="80" t="s">
        <v>40</v>
      </c>
      <c r="C44" s="55"/>
      <c r="D44" s="56" t="s">
        <v>12</v>
      </c>
      <c r="E44" s="57" t="s">
        <v>12</v>
      </c>
      <c r="F44" s="62" t="s">
        <v>12</v>
      </c>
      <c r="G44" s="59" t="s">
        <v>12</v>
      </c>
      <c r="H44" s="60" t="s">
        <v>12</v>
      </c>
      <c r="I44" s="61"/>
      <c r="J44" s="56"/>
      <c r="K44" s="57"/>
      <c r="L44" s="62"/>
      <c r="M44" s="59"/>
      <c r="N44" s="63"/>
      <c r="O44" s="32"/>
    </row>
    <row r="45" ht="30.0" customHeight="1">
      <c r="A45" s="81"/>
      <c r="B45" s="82"/>
      <c r="C45" s="83" t="s">
        <v>102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ht="30.0" customHeight="1">
      <c r="A46" s="81"/>
      <c r="B46" s="82" t="s">
        <v>103</v>
      </c>
      <c r="C46" s="84" t="s">
        <v>104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</sheetData>
  <mergeCells count="7">
    <mergeCell ref="A3:A8"/>
    <mergeCell ref="A9:A14"/>
    <mergeCell ref="A15:A20"/>
    <mergeCell ref="A21:A26"/>
    <mergeCell ref="A27:A32"/>
    <mergeCell ref="A33:A38"/>
    <mergeCell ref="A39:A44"/>
  </mergeCells>
  <dataValidations>
    <dataValidation type="custom" allowBlank="1" showDropDown="1" sqref="A3 A9 A15 A21 A27 A33 A39 O3:O44">
      <formula1>OR(NOT(ISERROR(DATEVALUE(A3))), AND(ISNUMBER(A3), LEFT(CELL("format", A3))="D"))</formula1>
    </dataValidation>
  </dataValidations>
  <printOptions/>
  <pageMargins bottom="0.6" footer="0.0" header="0.0" left="0.2887818194782574" right="0.468926668771837" top="0.332786668160658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3.38"/>
    <col customWidth="1" min="2" max="2" width="10.63"/>
    <col customWidth="1" min="3" max="8" width="23.25"/>
    <col customWidth="1" min="9" max="9" width="21.38"/>
    <col customWidth="1" min="10" max="14" width="20.13"/>
    <col customWidth="1" min="15" max="15" width="2.88"/>
  </cols>
  <sheetData>
    <row r="1" ht="26.25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9" t="s">
        <v>1</v>
      </c>
      <c r="J1" s="4" t="s">
        <v>2</v>
      </c>
      <c r="K1" s="5" t="s">
        <v>3</v>
      </c>
      <c r="L1" s="6" t="s">
        <v>4</v>
      </c>
      <c r="M1" s="7" t="s">
        <v>5</v>
      </c>
      <c r="N1" s="8" t="s">
        <v>6</v>
      </c>
      <c r="O1" s="1"/>
    </row>
    <row r="2" ht="26.25" customHeight="1">
      <c r="A2" s="10" t="s">
        <v>7</v>
      </c>
      <c r="B2" s="11" t="s">
        <v>8</v>
      </c>
      <c r="C2" s="12" t="s">
        <v>9</v>
      </c>
      <c r="D2" s="13" t="s">
        <v>9</v>
      </c>
      <c r="E2" s="13" t="s">
        <v>9</v>
      </c>
      <c r="F2" s="13" t="s">
        <v>9</v>
      </c>
      <c r="G2" s="13" t="s">
        <v>9</v>
      </c>
      <c r="H2" s="13" t="s">
        <v>9</v>
      </c>
      <c r="I2" s="14" t="s">
        <v>10</v>
      </c>
      <c r="J2" s="13" t="s">
        <v>10</v>
      </c>
      <c r="K2" s="13" t="s">
        <v>10</v>
      </c>
      <c r="L2" s="13" t="s">
        <v>10</v>
      </c>
      <c r="M2" s="15" t="s">
        <v>10</v>
      </c>
      <c r="N2" s="16" t="s">
        <v>10</v>
      </c>
      <c r="O2" s="17"/>
    </row>
    <row r="3" ht="37.5" customHeight="1">
      <c r="A3" s="18">
        <v>43990.0</v>
      </c>
      <c r="B3" s="19" t="s">
        <v>11</v>
      </c>
      <c r="C3" s="20"/>
      <c r="D3" s="21" t="s">
        <v>12</v>
      </c>
      <c r="E3" s="22" t="s">
        <v>12</v>
      </c>
      <c r="F3" s="23" t="s">
        <v>12</v>
      </c>
      <c r="G3" s="24" t="s">
        <v>12</v>
      </c>
      <c r="H3" s="71" t="s">
        <v>105</v>
      </c>
      <c r="I3" s="67"/>
      <c r="J3" s="27" t="s">
        <v>106</v>
      </c>
      <c r="K3" s="22"/>
      <c r="L3" s="23"/>
      <c r="M3" s="24"/>
      <c r="N3" s="68"/>
      <c r="O3" s="32"/>
    </row>
    <row r="4" ht="37.5" customHeight="1">
      <c r="A4" s="33"/>
      <c r="B4" s="34" t="s">
        <v>19</v>
      </c>
      <c r="C4" s="85"/>
      <c r="D4" s="42" t="s">
        <v>12</v>
      </c>
      <c r="E4" s="49" t="s">
        <v>12</v>
      </c>
      <c r="F4" s="38" t="s">
        <v>12</v>
      </c>
      <c r="G4" s="86" t="s">
        <v>107</v>
      </c>
      <c r="H4" s="40" t="s">
        <v>108</v>
      </c>
      <c r="I4" s="41" t="s">
        <v>109</v>
      </c>
      <c r="J4" s="42"/>
      <c r="K4" s="49"/>
      <c r="L4" s="38"/>
      <c r="M4" s="43"/>
      <c r="N4" s="44"/>
      <c r="O4" s="32"/>
    </row>
    <row r="5" ht="37.5" customHeight="1">
      <c r="A5" s="33"/>
      <c r="B5" s="34" t="s">
        <v>26</v>
      </c>
      <c r="C5" s="45" t="s">
        <v>110</v>
      </c>
      <c r="D5" s="42"/>
      <c r="E5" s="37" t="s">
        <v>111</v>
      </c>
      <c r="F5" s="46" t="s">
        <v>112</v>
      </c>
      <c r="G5" s="43" t="s">
        <v>12</v>
      </c>
      <c r="H5" s="47" t="s">
        <v>12</v>
      </c>
      <c r="I5" s="41"/>
      <c r="J5" s="87" t="s">
        <v>113</v>
      </c>
      <c r="K5" s="49"/>
      <c r="L5" s="38"/>
      <c r="M5" s="43"/>
      <c r="N5" s="44"/>
      <c r="O5" s="32"/>
    </row>
    <row r="6" ht="37.5" customHeight="1">
      <c r="A6" s="33"/>
      <c r="B6" s="34" t="s">
        <v>32</v>
      </c>
      <c r="C6" s="35"/>
      <c r="D6" s="42" t="s">
        <v>12</v>
      </c>
      <c r="E6" s="73" t="s">
        <v>114</v>
      </c>
      <c r="F6" s="38" t="s">
        <v>12</v>
      </c>
      <c r="G6" s="39" t="s">
        <v>115</v>
      </c>
      <c r="H6" s="40" t="s">
        <v>116</v>
      </c>
      <c r="I6" s="48"/>
      <c r="J6" s="42"/>
      <c r="K6" s="49"/>
      <c r="L6" s="38"/>
      <c r="M6" s="43"/>
      <c r="N6" s="44"/>
      <c r="O6" s="32"/>
    </row>
    <row r="7" ht="37.5" customHeight="1">
      <c r="A7" s="33"/>
      <c r="B7" s="34" t="s">
        <v>35</v>
      </c>
      <c r="C7" s="52" t="s">
        <v>117</v>
      </c>
      <c r="D7" s="36" t="s">
        <v>118</v>
      </c>
      <c r="E7" s="49" t="s">
        <v>12</v>
      </c>
      <c r="F7" s="46" t="s">
        <v>119</v>
      </c>
      <c r="G7" s="39" t="s">
        <v>120</v>
      </c>
      <c r="H7" s="47" t="s">
        <v>12</v>
      </c>
      <c r="I7" s="48"/>
      <c r="J7" s="42"/>
      <c r="K7" s="49"/>
      <c r="L7" s="38"/>
      <c r="M7" s="43"/>
      <c r="N7" s="44"/>
      <c r="O7" s="32"/>
    </row>
    <row r="8" ht="37.5" customHeight="1">
      <c r="A8" s="53"/>
      <c r="B8" s="54" t="s">
        <v>40</v>
      </c>
      <c r="C8" s="88"/>
      <c r="D8" s="74" t="s">
        <v>121</v>
      </c>
      <c r="E8" s="76" t="s">
        <v>122</v>
      </c>
      <c r="F8" s="62" t="s">
        <v>12</v>
      </c>
      <c r="G8" s="59" t="s">
        <v>12</v>
      </c>
      <c r="H8" s="60" t="s">
        <v>12</v>
      </c>
      <c r="I8" s="61"/>
      <c r="J8" s="56"/>
      <c r="K8" s="57"/>
      <c r="L8" s="62"/>
      <c r="M8" s="59"/>
      <c r="N8" s="63"/>
      <c r="O8" s="32"/>
    </row>
    <row r="9" ht="37.5" customHeight="1">
      <c r="A9" s="18">
        <v>43991.0</v>
      </c>
      <c r="B9" s="19" t="s">
        <v>123</v>
      </c>
      <c r="C9" s="20"/>
      <c r="D9" s="21" t="s">
        <v>12</v>
      </c>
      <c r="E9" s="22" t="s">
        <v>12</v>
      </c>
      <c r="F9" s="23" t="s">
        <v>12</v>
      </c>
      <c r="G9" s="24" t="s">
        <v>12</v>
      </c>
      <c r="H9" s="25" t="s">
        <v>12</v>
      </c>
      <c r="I9" s="67"/>
      <c r="J9" s="27" t="s">
        <v>124</v>
      </c>
      <c r="K9" s="22"/>
      <c r="L9" s="23"/>
      <c r="M9" s="24"/>
      <c r="N9" s="68"/>
      <c r="O9" s="32"/>
    </row>
    <row r="10" ht="37.5" customHeight="1">
      <c r="A10" s="33"/>
      <c r="B10" s="34" t="s">
        <v>125</v>
      </c>
      <c r="C10" s="35"/>
      <c r="D10" s="42" t="s">
        <v>12</v>
      </c>
      <c r="E10" s="37" t="s">
        <v>126</v>
      </c>
      <c r="F10" s="46" t="s">
        <v>127</v>
      </c>
      <c r="G10" s="39"/>
      <c r="H10" s="40" t="s">
        <v>128</v>
      </c>
      <c r="I10" s="89"/>
      <c r="J10" s="42"/>
      <c r="K10" s="49"/>
      <c r="L10" s="38"/>
      <c r="M10" s="43"/>
      <c r="N10" s="44"/>
      <c r="O10" s="32"/>
    </row>
    <row r="11" ht="37.5" customHeight="1">
      <c r="A11" s="33"/>
      <c r="B11" s="34" t="s">
        <v>129</v>
      </c>
      <c r="C11" s="35"/>
      <c r="D11" s="42" t="s">
        <v>12</v>
      </c>
      <c r="E11" s="37"/>
      <c r="F11" s="58" t="s">
        <v>130</v>
      </c>
      <c r="G11" s="39" t="s">
        <v>131</v>
      </c>
      <c r="H11" s="40" t="s">
        <v>132</v>
      </c>
      <c r="I11" s="41" t="s">
        <v>133</v>
      </c>
      <c r="J11" s="42"/>
      <c r="K11" s="49"/>
      <c r="L11" s="38"/>
      <c r="M11" s="43"/>
      <c r="N11" s="44"/>
      <c r="O11" s="32"/>
    </row>
    <row r="12" ht="37.5" customHeight="1">
      <c r="A12" s="33"/>
      <c r="B12" s="34" t="s">
        <v>134</v>
      </c>
      <c r="C12" s="52" t="s">
        <v>135</v>
      </c>
      <c r="D12" s="36" t="s">
        <v>136</v>
      </c>
      <c r="E12" s="37" t="s">
        <v>137</v>
      </c>
      <c r="F12" s="38" t="s">
        <v>12</v>
      </c>
      <c r="G12" s="39" t="s">
        <v>138</v>
      </c>
      <c r="H12" s="47" t="s">
        <v>12</v>
      </c>
      <c r="I12" s="75" t="s">
        <v>139</v>
      </c>
      <c r="J12" s="42"/>
      <c r="K12" s="49"/>
      <c r="L12" s="38"/>
      <c r="M12" s="43"/>
      <c r="N12" s="44"/>
      <c r="O12" s="32"/>
    </row>
    <row r="13" ht="37.5" customHeight="1">
      <c r="A13" s="33"/>
      <c r="B13" s="34" t="s">
        <v>140</v>
      </c>
      <c r="C13" s="52"/>
      <c r="D13" s="36" t="s">
        <v>141</v>
      </c>
      <c r="E13" s="49" t="s">
        <v>12</v>
      </c>
      <c r="F13" s="38" t="s">
        <v>12</v>
      </c>
      <c r="G13" s="43" t="s">
        <v>12</v>
      </c>
      <c r="H13" s="47" t="s">
        <v>12</v>
      </c>
      <c r="I13" s="48"/>
      <c r="J13" s="42"/>
      <c r="K13" s="49"/>
      <c r="L13" s="38"/>
      <c r="M13" s="43"/>
      <c r="N13" s="44"/>
      <c r="O13" s="32"/>
    </row>
    <row r="14" ht="37.5" customHeight="1">
      <c r="A14" s="53"/>
      <c r="B14" s="54" t="s">
        <v>142</v>
      </c>
      <c r="C14" s="90" t="s">
        <v>143</v>
      </c>
      <c r="D14" s="74" t="s">
        <v>144</v>
      </c>
      <c r="E14" s="76" t="s">
        <v>145</v>
      </c>
      <c r="F14" s="58" t="s">
        <v>146</v>
      </c>
      <c r="G14" s="59" t="s">
        <v>12</v>
      </c>
      <c r="H14" s="60" t="s">
        <v>12</v>
      </c>
      <c r="I14" s="61"/>
      <c r="J14" s="56"/>
      <c r="K14" s="57"/>
      <c r="L14" s="62"/>
      <c r="M14" s="59"/>
      <c r="N14" s="63"/>
      <c r="O14" s="32"/>
    </row>
    <row r="15" ht="37.5" customHeight="1">
      <c r="A15" s="18">
        <v>43992.0</v>
      </c>
      <c r="B15" s="19" t="s">
        <v>11</v>
      </c>
      <c r="C15" s="20"/>
      <c r="D15" s="21" t="s">
        <v>12</v>
      </c>
      <c r="E15" s="22" t="s">
        <v>12</v>
      </c>
      <c r="F15" s="23" t="s">
        <v>12</v>
      </c>
      <c r="G15" s="30"/>
      <c r="H15" s="25" t="s">
        <v>12</v>
      </c>
      <c r="I15" s="67"/>
      <c r="J15" s="21"/>
      <c r="K15" s="22"/>
      <c r="L15" s="23"/>
      <c r="M15" s="24"/>
      <c r="N15" s="68"/>
      <c r="O15" s="32"/>
    </row>
    <row r="16" ht="37.5" customHeight="1">
      <c r="A16" s="33"/>
      <c r="B16" s="34" t="s">
        <v>19</v>
      </c>
      <c r="C16" s="52" t="s">
        <v>147</v>
      </c>
      <c r="D16" s="42" t="s">
        <v>12</v>
      </c>
      <c r="E16" s="37" t="s">
        <v>148</v>
      </c>
      <c r="F16" s="38" t="s">
        <v>12</v>
      </c>
      <c r="G16" s="43" t="s">
        <v>149</v>
      </c>
      <c r="H16" s="40" t="s">
        <v>150</v>
      </c>
      <c r="I16" s="48"/>
      <c r="J16" s="42"/>
      <c r="K16" s="49"/>
      <c r="L16" s="38"/>
      <c r="M16" s="43"/>
      <c r="N16" s="44"/>
      <c r="O16" s="32"/>
    </row>
    <row r="17" ht="37.5" customHeight="1">
      <c r="A17" s="33"/>
      <c r="B17" s="34" t="s">
        <v>26</v>
      </c>
      <c r="C17" s="35"/>
      <c r="D17" s="42" t="s">
        <v>12</v>
      </c>
      <c r="E17" s="37" t="s">
        <v>151</v>
      </c>
      <c r="F17" s="46" t="s">
        <v>152</v>
      </c>
      <c r="G17" s="86" t="s">
        <v>153</v>
      </c>
      <c r="H17" s="47" t="s">
        <v>12</v>
      </c>
      <c r="I17" s="41" t="s">
        <v>154</v>
      </c>
      <c r="J17" s="42"/>
      <c r="K17" s="49"/>
      <c r="L17" s="38"/>
      <c r="M17" s="43"/>
      <c r="N17" s="44"/>
      <c r="O17" s="32"/>
    </row>
    <row r="18" ht="37.5" customHeight="1">
      <c r="A18" s="33"/>
      <c r="B18" s="34" t="s">
        <v>32</v>
      </c>
      <c r="C18" s="35"/>
      <c r="D18" s="91" t="s">
        <v>155</v>
      </c>
      <c r="E18" s="49" t="s">
        <v>12</v>
      </c>
      <c r="F18" s="46"/>
      <c r="G18" s="39" t="s">
        <v>156</v>
      </c>
      <c r="H18" s="40" t="s">
        <v>157</v>
      </c>
      <c r="I18" s="48"/>
      <c r="J18" s="42"/>
      <c r="K18" s="49"/>
      <c r="L18" s="38"/>
      <c r="M18" s="43"/>
      <c r="N18" s="44"/>
      <c r="O18" s="32"/>
    </row>
    <row r="19" ht="37.5" customHeight="1">
      <c r="A19" s="33"/>
      <c r="B19" s="34" t="s">
        <v>35</v>
      </c>
      <c r="C19" s="52"/>
      <c r="D19" s="36" t="s">
        <v>158</v>
      </c>
      <c r="E19" s="49" t="s">
        <v>12</v>
      </c>
      <c r="F19" s="38" t="s">
        <v>12</v>
      </c>
      <c r="G19" s="39" t="s">
        <v>159</v>
      </c>
      <c r="H19" s="47" t="s">
        <v>12</v>
      </c>
      <c r="I19" s="48"/>
      <c r="J19" s="42"/>
      <c r="K19" s="49"/>
      <c r="L19" s="38"/>
      <c r="M19" s="43"/>
      <c r="N19" s="44"/>
      <c r="O19" s="32"/>
    </row>
    <row r="20" ht="37.5" customHeight="1">
      <c r="A20" s="53"/>
      <c r="B20" s="54" t="s">
        <v>40</v>
      </c>
      <c r="C20" s="92" t="s">
        <v>160</v>
      </c>
      <c r="D20" s="74" t="s">
        <v>161</v>
      </c>
      <c r="E20" s="57" t="s">
        <v>12</v>
      </c>
      <c r="F20" s="62" t="s">
        <v>12</v>
      </c>
      <c r="G20" s="59" t="s">
        <v>12</v>
      </c>
      <c r="H20" s="60" t="s">
        <v>12</v>
      </c>
      <c r="I20" s="61"/>
      <c r="J20" s="56"/>
      <c r="K20" s="57"/>
      <c r="L20" s="62"/>
      <c r="M20" s="59"/>
      <c r="N20" s="63"/>
      <c r="O20" s="32"/>
    </row>
    <row r="21" ht="37.5" customHeight="1">
      <c r="A21" s="18">
        <v>43993.0</v>
      </c>
      <c r="B21" s="19" t="s">
        <v>11</v>
      </c>
      <c r="C21" s="20"/>
      <c r="D21" s="21" t="s">
        <v>12</v>
      </c>
      <c r="E21" s="22" t="s">
        <v>12</v>
      </c>
      <c r="F21" s="23" t="s">
        <v>12</v>
      </c>
      <c r="G21" s="30"/>
      <c r="H21" s="25" t="s">
        <v>12</v>
      </c>
      <c r="I21" s="67"/>
      <c r="J21" s="27" t="s">
        <v>162</v>
      </c>
      <c r="K21" s="22"/>
      <c r="L21" s="23"/>
      <c r="M21" s="24"/>
      <c r="N21" s="68"/>
      <c r="O21" s="32"/>
    </row>
    <row r="22" ht="37.5" customHeight="1">
      <c r="A22" s="33"/>
      <c r="B22" s="34" t="s">
        <v>19</v>
      </c>
      <c r="C22" s="52" t="s">
        <v>163</v>
      </c>
      <c r="D22" s="42" t="s">
        <v>12</v>
      </c>
      <c r="E22" s="37" t="s">
        <v>164</v>
      </c>
      <c r="F22" s="38" t="s">
        <v>12</v>
      </c>
      <c r="G22" s="86" t="s">
        <v>165</v>
      </c>
      <c r="H22" s="47" t="s">
        <v>12</v>
      </c>
      <c r="I22" s="48"/>
      <c r="J22" s="42"/>
      <c r="K22" s="49"/>
      <c r="L22" s="38"/>
      <c r="M22" s="43"/>
      <c r="N22" s="44"/>
      <c r="O22" s="32"/>
    </row>
    <row r="23" ht="37.5" customHeight="1">
      <c r="A23" s="33"/>
      <c r="B23" s="34" t="s">
        <v>26</v>
      </c>
      <c r="C23" s="52" t="s">
        <v>166</v>
      </c>
      <c r="D23" s="42" t="s">
        <v>12</v>
      </c>
      <c r="E23" s="49" t="s">
        <v>12</v>
      </c>
      <c r="F23" s="46" t="s">
        <v>167</v>
      </c>
      <c r="G23" s="30" t="s">
        <v>168</v>
      </c>
      <c r="H23" s="40" t="s">
        <v>169</v>
      </c>
      <c r="I23" s="48"/>
      <c r="J23" s="42"/>
      <c r="K23" s="49"/>
      <c r="L23" s="38"/>
      <c r="M23" s="43"/>
      <c r="N23" s="44"/>
      <c r="O23" s="32"/>
    </row>
    <row r="24" ht="37.5" customHeight="1">
      <c r="A24" s="33"/>
      <c r="B24" s="34" t="s">
        <v>32</v>
      </c>
      <c r="C24" s="52" t="s">
        <v>170</v>
      </c>
      <c r="D24" s="42" t="s">
        <v>12</v>
      </c>
      <c r="E24" s="37" t="s">
        <v>171</v>
      </c>
      <c r="F24" s="38" t="s">
        <v>12</v>
      </c>
      <c r="G24" s="39" t="s">
        <v>172</v>
      </c>
      <c r="H24" s="40" t="s">
        <v>173</v>
      </c>
      <c r="I24" s="48"/>
      <c r="J24" s="42"/>
      <c r="K24" s="49"/>
      <c r="L24" s="38"/>
      <c r="M24" s="43"/>
      <c r="N24" s="44"/>
      <c r="O24" s="32"/>
    </row>
    <row r="25" ht="37.5" customHeight="1">
      <c r="A25" s="33"/>
      <c r="B25" s="34" t="s">
        <v>35</v>
      </c>
      <c r="C25" s="52" t="s">
        <v>174</v>
      </c>
      <c r="D25" s="36"/>
      <c r="E25" s="49" t="s">
        <v>12</v>
      </c>
      <c r="F25" s="46" t="s">
        <v>175</v>
      </c>
      <c r="G25" s="43" t="s">
        <v>12</v>
      </c>
      <c r="H25" s="47" t="s">
        <v>12</v>
      </c>
      <c r="I25" s="48"/>
      <c r="J25" s="42"/>
      <c r="K25" s="37" t="s">
        <v>176</v>
      </c>
      <c r="L25" s="38"/>
      <c r="M25" s="43"/>
      <c r="N25" s="44"/>
      <c r="O25" s="32"/>
    </row>
    <row r="26" ht="37.5" customHeight="1">
      <c r="A26" s="53"/>
      <c r="B26" s="54" t="s">
        <v>40</v>
      </c>
      <c r="C26" s="55"/>
      <c r="D26" s="74" t="s">
        <v>177</v>
      </c>
      <c r="E26" s="57" t="s">
        <v>12</v>
      </c>
      <c r="F26" s="62" t="s">
        <v>12</v>
      </c>
      <c r="G26" s="59" t="s">
        <v>12</v>
      </c>
      <c r="H26" s="60" t="s">
        <v>12</v>
      </c>
      <c r="I26" s="61"/>
      <c r="J26" s="56"/>
      <c r="K26" s="57"/>
      <c r="L26" s="62"/>
      <c r="M26" s="59"/>
      <c r="N26" s="63"/>
      <c r="O26" s="32"/>
    </row>
    <row r="27" ht="37.5" customHeight="1">
      <c r="A27" s="18">
        <v>43994.0</v>
      </c>
      <c r="B27" s="19" t="s">
        <v>11</v>
      </c>
      <c r="C27" s="20"/>
      <c r="D27" s="21" t="s">
        <v>12</v>
      </c>
      <c r="E27" s="22" t="s">
        <v>12</v>
      </c>
      <c r="F27" s="23" t="s">
        <v>12</v>
      </c>
      <c r="G27" s="24"/>
      <c r="H27" s="25" t="s">
        <v>12</v>
      </c>
      <c r="I27" s="67"/>
      <c r="J27" s="21"/>
      <c r="K27" s="22"/>
      <c r="L27" s="23"/>
      <c r="M27" s="93" t="s">
        <v>178</v>
      </c>
      <c r="N27" s="68"/>
      <c r="O27" s="32"/>
    </row>
    <row r="28" ht="37.5" customHeight="1">
      <c r="A28" s="33"/>
      <c r="B28" s="34" t="s">
        <v>19</v>
      </c>
      <c r="C28" s="52"/>
      <c r="D28" s="42" t="s">
        <v>12</v>
      </c>
      <c r="E28" s="49" t="s">
        <v>12</v>
      </c>
      <c r="F28" s="46" t="s">
        <v>179</v>
      </c>
      <c r="G28" s="43" t="s">
        <v>12</v>
      </c>
      <c r="H28" s="47" t="s">
        <v>12</v>
      </c>
      <c r="I28" s="48"/>
      <c r="J28" s="42"/>
      <c r="K28" s="49"/>
      <c r="L28" s="38"/>
      <c r="M28" s="43"/>
      <c r="N28" s="44"/>
      <c r="O28" s="32"/>
    </row>
    <row r="29" ht="37.5" customHeight="1">
      <c r="A29" s="33"/>
      <c r="B29" s="34" t="s">
        <v>26</v>
      </c>
      <c r="C29" s="35" t="s">
        <v>180</v>
      </c>
      <c r="D29" s="42" t="s">
        <v>12</v>
      </c>
      <c r="E29" s="49" t="s">
        <v>12</v>
      </c>
      <c r="F29" s="38" t="s">
        <v>12</v>
      </c>
      <c r="G29" s="43" t="s">
        <v>12</v>
      </c>
      <c r="H29" s="40" t="s">
        <v>181</v>
      </c>
      <c r="I29" s="89"/>
      <c r="J29" s="42"/>
      <c r="K29" s="49"/>
      <c r="L29" s="38"/>
      <c r="M29" s="43"/>
      <c r="N29" s="44"/>
      <c r="O29" s="32"/>
    </row>
    <row r="30" ht="37.5" customHeight="1">
      <c r="A30" s="33"/>
      <c r="B30" s="34" t="s">
        <v>32</v>
      </c>
      <c r="C30" s="35"/>
      <c r="D30" s="36" t="s">
        <v>182</v>
      </c>
      <c r="E30" s="49" t="s">
        <v>12</v>
      </c>
      <c r="F30" s="38" t="s">
        <v>12</v>
      </c>
      <c r="G30" s="43" t="s">
        <v>12</v>
      </c>
      <c r="H30" s="40" t="s">
        <v>183</v>
      </c>
      <c r="I30" s="48"/>
      <c r="J30" s="42"/>
      <c r="K30" s="49"/>
      <c r="L30" s="38"/>
      <c r="M30" s="43"/>
      <c r="N30" s="44"/>
      <c r="O30" s="32"/>
    </row>
    <row r="31" ht="37.5" customHeight="1">
      <c r="A31" s="33"/>
      <c r="B31" s="34" t="s">
        <v>35</v>
      </c>
      <c r="C31" s="52" t="s">
        <v>184</v>
      </c>
      <c r="D31" s="42" t="s">
        <v>185</v>
      </c>
      <c r="E31" s="49" t="s">
        <v>12</v>
      </c>
      <c r="F31" s="46" t="s">
        <v>186</v>
      </c>
      <c r="G31" s="86" t="s">
        <v>187</v>
      </c>
      <c r="H31" s="47" t="s">
        <v>12</v>
      </c>
      <c r="I31" s="75" t="s">
        <v>188</v>
      </c>
      <c r="J31" s="42"/>
      <c r="K31" s="49"/>
      <c r="L31" s="38"/>
      <c r="M31" s="43"/>
      <c r="N31" s="44"/>
      <c r="O31" s="32"/>
    </row>
    <row r="32" ht="37.5" customHeight="1">
      <c r="A32" s="53"/>
      <c r="B32" s="54" t="s">
        <v>40</v>
      </c>
      <c r="C32" s="55"/>
      <c r="D32" s="74" t="s">
        <v>189</v>
      </c>
      <c r="E32" s="57" t="s">
        <v>12</v>
      </c>
      <c r="F32" s="62" t="s">
        <v>12</v>
      </c>
      <c r="G32" s="59" t="s">
        <v>12</v>
      </c>
      <c r="H32" s="60" t="s">
        <v>12</v>
      </c>
      <c r="I32" s="61"/>
      <c r="J32" s="56"/>
      <c r="K32" s="57"/>
      <c r="L32" s="62"/>
      <c r="M32" s="59"/>
      <c r="N32" s="63"/>
      <c r="O32" s="32"/>
    </row>
    <row r="33" ht="37.5" customHeight="1">
      <c r="A33" s="77">
        <v>43995.0</v>
      </c>
      <c r="B33" s="78" t="s">
        <v>11</v>
      </c>
      <c r="C33" s="20"/>
      <c r="D33" s="21" t="s">
        <v>12</v>
      </c>
      <c r="E33" s="22" t="s">
        <v>12</v>
      </c>
      <c r="F33" s="23" t="s">
        <v>12</v>
      </c>
      <c r="G33" s="24" t="s">
        <v>12</v>
      </c>
      <c r="H33" s="25" t="s">
        <v>12</v>
      </c>
      <c r="I33" s="67"/>
      <c r="J33" s="21"/>
      <c r="K33" s="22"/>
      <c r="L33" s="23"/>
      <c r="M33" s="24"/>
      <c r="N33" s="68"/>
      <c r="O33" s="32"/>
    </row>
    <row r="34" ht="37.5" customHeight="1">
      <c r="A34" s="33"/>
      <c r="B34" s="79" t="s">
        <v>19</v>
      </c>
      <c r="C34" s="52" t="s">
        <v>190</v>
      </c>
      <c r="D34" s="42" t="s">
        <v>12</v>
      </c>
      <c r="E34" s="49" t="s">
        <v>12</v>
      </c>
      <c r="F34" s="46" t="s">
        <v>191</v>
      </c>
      <c r="G34" s="43" t="s">
        <v>12</v>
      </c>
      <c r="H34" s="47" t="s">
        <v>12</v>
      </c>
      <c r="I34" s="48"/>
      <c r="J34" s="42"/>
      <c r="K34" s="49"/>
      <c r="L34" s="38"/>
      <c r="M34" s="43"/>
      <c r="N34" s="44"/>
      <c r="O34" s="32"/>
    </row>
    <row r="35" ht="37.5" customHeight="1">
      <c r="A35" s="33"/>
      <c r="B35" s="79" t="s">
        <v>26</v>
      </c>
      <c r="C35" s="35"/>
      <c r="D35" s="42" t="s">
        <v>12</v>
      </c>
      <c r="E35" s="49" t="s">
        <v>12</v>
      </c>
      <c r="F35" s="38" t="s">
        <v>12</v>
      </c>
      <c r="G35" s="43" t="s">
        <v>12</v>
      </c>
      <c r="H35" s="47" t="s">
        <v>12</v>
      </c>
      <c r="I35" s="48"/>
      <c r="J35" s="42"/>
      <c r="K35" s="49"/>
      <c r="L35" s="38"/>
      <c r="M35" s="43"/>
      <c r="N35" s="44"/>
      <c r="O35" s="32"/>
    </row>
    <row r="36" ht="37.5" customHeight="1">
      <c r="A36" s="33"/>
      <c r="B36" s="79" t="s">
        <v>32</v>
      </c>
      <c r="C36" s="35"/>
      <c r="D36" s="42" t="s">
        <v>12</v>
      </c>
      <c r="E36" s="49" t="s">
        <v>12</v>
      </c>
      <c r="F36" s="38" t="s">
        <v>12</v>
      </c>
      <c r="G36" s="43" t="s">
        <v>12</v>
      </c>
      <c r="H36" s="47" t="s">
        <v>12</v>
      </c>
      <c r="I36" s="48"/>
      <c r="J36" s="42"/>
      <c r="K36" s="49"/>
      <c r="L36" s="38"/>
      <c r="M36" s="43"/>
      <c r="N36" s="44"/>
      <c r="O36" s="32"/>
    </row>
    <row r="37" ht="37.5" customHeight="1">
      <c r="A37" s="33"/>
      <c r="B37" s="79" t="s">
        <v>35</v>
      </c>
      <c r="C37" s="35"/>
      <c r="D37" s="42" t="s">
        <v>12</v>
      </c>
      <c r="E37" s="49" t="s">
        <v>12</v>
      </c>
      <c r="F37" s="38" t="s">
        <v>12</v>
      </c>
      <c r="G37" s="43" t="s">
        <v>12</v>
      </c>
      <c r="H37" s="47" t="s">
        <v>12</v>
      </c>
      <c r="I37" s="48"/>
      <c r="J37" s="42"/>
      <c r="K37" s="49"/>
      <c r="L37" s="38"/>
      <c r="M37" s="43"/>
      <c r="N37" s="44"/>
      <c r="O37" s="32"/>
    </row>
    <row r="38" ht="37.5" customHeight="1">
      <c r="A38" s="53"/>
      <c r="B38" s="80" t="s">
        <v>40</v>
      </c>
      <c r="C38" s="55"/>
      <c r="D38" s="56" t="s">
        <v>12</v>
      </c>
      <c r="E38" s="57" t="s">
        <v>12</v>
      </c>
      <c r="F38" s="62" t="s">
        <v>12</v>
      </c>
      <c r="G38" s="59" t="s">
        <v>12</v>
      </c>
      <c r="H38" s="60" t="s">
        <v>12</v>
      </c>
      <c r="I38" s="61"/>
      <c r="J38" s="56"/>
      <c r="K38" s="57"/>
      <c r="L38" s="62"/>
      <c r="M38" s="59"/>
      <c r="N38" s="63"/>
      <c r="O38" s="32"/>
    </row>
    <row r="39" ht="37.5" customHeight="1">
      <c r="A39" s="77">
        <v>43996.0</v>
      </c>
      <c r="B39" s="78" t="s">
        <v>11</v>
      </c>
      <c r="C39" s="20"/>
      <c r="D39" s="27"/>
      <c r="E39" s="22" t="s">
        <v>12</v>
      </c>
      <c r="F39" s="23" t="s">
        <v>12</v>
      </c>
      <c r="G39" s="24" t="s">
        <v>12</v>
      </c>
      <c r="H39" s="25" t="s">
        <v>12</v>
      </c>
      <c r="I39" s="67"/>
      <c r="J39" s="27" t="s">
        <v>192</v>
      </c>
      <c r="K39" s="22"/>
      <c r="L39" s="23"/>
      <c r="M39" s="24"/>
      <c r="N39" s="68"/>
      <c r="O39" s="32"/>
    </row>
    <row r="40" ht="37.5" customHeight="1">
      <c r="A40" s="33"/>
      <c r="B40" s="79" t="s">
        <v>19</v>
      </c>
      <c r="C40" s="35"/>
      <c r="D40" s="42" t="s">
        <v>12</v>
      </c>
      <c r="E40" s="49" t="s">
        <v>12</v>
      </c>
      <c r="F40" s="38"/>
      <c r="G40" s="43" t="s">
        <v>12</v>
      </c>
      <c r="H40" s="47" t="s">
        <v>12</v>
      </c>
      <c r="I40" s="48"/>
      <c r="J40" s="42"/>
      <c r="K40" s="49"/>
      <c r="L40" s="46" t="s">
        <v>193</v>
      </c>
      <c r="M40" s="43"/>
      <c r="N40" s="44"/>
      <c r="O40" s="32"/>
    </row>
    <row r="41" ht="37.5" customHeight="1">
      <c r="A41" s="33"/>
      <c r="B41" s="79" t="s">
        <v>26</v>
      </c>
      <c r="C41" s="35"/>
      <c r="D41" s="42" t="s">
        <v>12</v>
      </c>
      <c r="E41" s="49" t="s">
        <v>12</v>
      </c>
      <c r="F41" s="38" t="s">
        <v>12</v>
      </c>
      <c r="G41" s="43" t="s">
        <v>12</v>
      </c>
      <c r="H41" s="47" t="s">
        <v>12</v>
      </c>
      <c r="I41" s="48"/>
      <c r="J41" s="42"/>
      <c r="K41" s="49"/>
      <c r="L41" s="38"/>
      <c r="M41" s="43"/>
      <c r="N41" s="44"/>
      <c r="O41" s="32"/>
    </row>
    <row r="42" ht="37.5" customHeight="1">
      <c r="A42" s="33"/>
      <c r="B42" s="79" t="s">
        <v>32</v>
      </c>
      <c r="C42" s="35"/>
      <c r="D42" s="42" t="s">
        <v>12</v>
      </c>
      <c r="E42" s="49" t="s">
        <v>12</v>
      </c>
      <c r="F42" s="38" t="s">
        <v>12</v>
      </c>
      <c r="G42" s="43" t="s">
        <v>12</v>
      </c>
      <c r="H42" s="47" t="s">
        <v>12</v>
      </c>
      <c r="I42" s="48"/>
      <c r="J42" s="42"/>
      <c r="K42" s="49"/>
      <c r="L42" s="38"/>
      <c r="M42" s="43"/>
      <c r="N42" s="44"/>
      <c r="O42" s="32"/>
    </row>
    <row r="43" ht="37.5" customHeight="1">
      <c r="A43" s="33"/>
      <c r="B43" s="79" t="s">
        <v>35</v>
      </c>
      <c r="C43" s="35"/>
      <c r="D43" s="42" t="s">
        <v>12</v>
      </c>
      <c r="E43" s="49" t="s">
        <v>12</v>
      </c>
      <c r="F43" s="38" t="s">
        <v>12</v>
      </c>
      <c r="G43" s="43" t="s">
        <v>12</v>
      </c>
      <c r="H43" s="47" t="s">
        <v>12</v>
      </c>
      <c r="I43" s="48"/>
      <c r="J43" s="42"/>
      <c r="K43" s="49"/>
      <c r="L43" s="38"/>
      <c r="M43" s="43"/>
      <c r="N43" s="44"/>
      <c r="O43" s="32"/>
    </row>
    <row r="44" ht="37.5" customHeight="1">
      <c r="A44" s="53"/>
      <c r="B44" s="80" t="s">
        <v>40</v>
      </c>
      <c r="C44" s="55"/>
      <c r="D44" s="56" t="s">
        <v>12</v>
      </c>
      <c r="E44" s="57" t="s">
        <v>12</v>
      </c>
      <c r="F44" s="62" t="s">
        <v>12</v>
      </c>
      <c r="G44" s="59" t="s">
        <v>12</v>
      </c>
      <c r="H44" s="60" t="s">
        <v>12</v>
      </c>
      <c r="I44" s="61"/>
      <c r="J44" s="56"/>
      <c r="K44" s="57"/>
      <c r="L44" s="62"/>
      <c r="M44" s="59"/>
      <c r="N44" s="63"/>
      <c r="O44" s="32"/>
    </row>
    <row r="45" ht="27.0" customHeight="1">
      <c r="A45" s="81"/>
      <c r="B45" s="82" t="s">
        <v>103</v>
      </c>
      <c r="C45" s="84" t="s">
        <v>104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</sheetData>
  <mergeCells count="7">
    <mergeCell ref="A3:A8"/>
    <mergeCell ref="A9:A14"/>
    <mergeCell ref="A15:A20"/>
    <mergeCell ref="A21:A26"/>
    <mergeCell ref="A27:A32"/>
    <mergeCell ref="A33:A38"/>
    <mergeCell ref="A39:A44"/>
  </mergeCells>
  <dataValidations>
    <dataValidation type="custom" allowBlank="1" showDropDown="1" sqref="A3 A9 A15 A21 A27 A33 A39 O3:O44">
      <formula1>OR(NOT(ISERROR(DATEVALUE(A3))), AND(ISNUMBER(A3), LEFT(CELL("format", A3))="D"))</formula1>
    </dataValidation>
  </dataValidations>
  <printOptions/>
  <pageMargins bottom="0.6" footer="0.0" header="0.0" left="0.2887818194782574" right="0.468926668771837" top="0.332786668160658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  <pageSetUpPr fitToPage="1"/>
  </sheetPr>
  <sheetViews>
    <sheetView workbookViewId="0"/>
  </sheetViews>
  <sheetFormatPr customHeight="1" defaultColWidth="12.63" defaultRowHeight="15.0" outlineLevelCol="1" outlineLevelRow="1"/>
  <cols>
    <col customWidth="1" min="1" max="1" width="9.88"/>
    <col customWidth="1" min="2" max="2" width="23.25"/>
    <col customWidth="1" hidden="1" min="3" max="3" width="6.5"/>
    <col customWidth="1" min="4" max="4" width="15.88"/>
    <col customWidth="1" min="5" max="5" width="15.13"/>
    <col customWidth="1" min="6" max="6" width="21.38"/>
    <col customWidth="1" min="7" max="7" width="9.0"/>
    <col customWidth="1" min="8" max="8" width="9.88"/>
    <col customWidth="1" min="9" max="9" width="23.25"/>
    <col customWidth="1" hidden="1" min="10" max="10" width="6.5"/>
    <col customWidth="1" min="11" max="11" width="15.88"/>
    <col customWidth="1" min="12" max="12" width="15.13"/>
    <col customWidth="1" min="13" max="13" width="21.38"/>
    <col customWidth="1" min="14" max="14" width="7.63"/>
    <col customWidth="1" min="15" max="15" width="9.88"/>
    <col customWidth="1" min="16" max="16" width="23.25"/>
    <col customWidth="1" hidden="1" min="17" max="17" width="6.5"/>
    <col customWidth="1" min="18" max="18" width="15.88"/>
    <col customWidth="1" min="19" max="19" width="15.13"/>
    <col customWidth="1" min="20" max="20" width="21.38"/>
    <col customWidth="1" min="21" max="21" width="7.63"/>
    <col customWidth="1" min="22" max="22" width="9.88"/>
    <col customWidth="1" min="23" max="23" width="26.5"/>
    <col customWidth="1" hidden="1" min="24" max="24" width="6.5"/>
    <col customWidth="1" min="25" max="25" width="15.88"/>
    <col customWidth="1" min="26" max="26" width="15.13"/>
    <col customWidth="1" min="27" max="27" width="21.38"/>
    <col customWidth="1" min="28" max="28" width="7.63"/>
    <col customWidth="1" min="29" max="29" width="9.88"/>
    <col customWidth="1" min="30" max="30" width="23.25"/>
    <col customWidth="1" hidden="1" min="31" max="31" width="6.5"/>
    <col customWidth="1" min="32" max="32" width="15.88"/>
    <col customWidth="1" min="33" max="33" width="15.13"/>
    <col customWidth="1" min="34" max="34" width="21.38"/>
    <col customWidth="1" min="35" max="35" width="7.63"/>
    <col collapsed="1" customWidth="1" min="36" max="36" width="5.88"/>
    <col customWidth="1" hidden="1" min="37" max="37" width="15.13" outlineLevel="1"/>
    <col customWidth="1" hidden="1" min="38" max="44" width="5.13" outlineLevel="1"/>
    <col customWidth="1" hidden="1" min="45" max="45" width="20.38" outlineLevel="1"/>
    <col collapsed="1" customWidth="1" min="46" max="46" width="5.13"/>
    <col customWidth="1" hidden="1" min="47" max="47" width="27.63" outlineLevel="1"/>
    <col customWidth="1" hidden="1" min="48" max="48" width="5.13" outlineLevel="1"/>
    <col customWidth="1" hidden="1" min="49" max="49" width="18.88" outlineLevel="1"/>
    <col customWidth="1" hidden="1" min="50" max="51" width="5.13" outlineLevel="1"/>
  </cols>
  <sheetData>
    <row r="1" ht="26.25" customHeight="1">
      <c r="A1" s="94" t="s">
        <v>194</v>
      </c>
      <c r="B1" s="95"/>
      <c r="C1" s="95"/>
      <c r="D1" s="95"/>
      <c r="E1" s="95"/>
      <c r="F1" s="96"/>
      <c r="G1" s="1"/>
      <c r="H1" s="97" t="s">
        <v>2</v>
      </c>
      <c r="I1" s="98"/>
      <c r="J1" s="98"/>
      <c r="K1" s="98"/>
      <c r="L1" s="98"/>
      <c r="M1" s="99"/>
      <c r="N1" s="100"/>
      <c r="O1" s="101" t="s">
        <v>195</v>
      </c>
      <c r="P1" s="98"/>
      <c r="Q1" s="98"/>
      <c r="R1" s="98"/>
      <c r="S1" s="98"/>
      <c r="T1" s="99"/>
      <c r="U1" s="100"/>
      <c r="V1" s="102" t="s">
        <v>196</v>
      </c>
      <c r="W1" s="98"/>
      <c r="X1" s="98"/>
      <c r="Y1" s="98"/>
      <c r="Z1" s="98"/>
      <c r="AA1" s="99"/>
      <c r="AB1" s="100"/>
      <c r="AC1" s="103" t="s">
        <v>197</v>
      </c>
      <c r="AD1" s="98"/>
      <c r="AE1" s="98"/>
      <c r="AF1" s="98"/>
      <c r="AG1" s="98"/>
      <c r="AH1" s="99"/>
      <c r="AI1" s="100"/>
      <c r="AJ1" s="100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</row>
    <row r="2" ht="26.25" customHeight="1">
      <c r="A2" s="105" t="s">
        <v>198</v>
      </c>
      <c r="B2" s="106" t="s">
        <v>199</v>
      </c>
      <c r="C2" s="107" t="s">
        <v>200</v>
      </c>
      <c r="D2" s="106" t="s">
        <v>201</v>
      </c>
      <c r="E2" s="106" t="s">
        <v>202</v>
      </c>
      <c r="F2" s="108" t="s">
        <v>203</v>
      </c>
      <c r="G2" s="109"/>
      <c r="H2" s="110" t="s">
        <v>198</v>
      </c>
      <c r="I2" s="106" t="s">
        <v>199</v>
      </c>
      <c r="J2" s="107" t="s">
        <v>200</v>
      </c>
      <c r="K2" s="106" t="s">
        <v>201</v>
      </c>
      <c r="L2" s="106" t="s">
        <v>202</v>
      </c>
      <c r="M2" s="108" t="s">
        <v>203</v>
      </c>
      <c r="N2" s="111"/>
      <c r="O2" s="105" t="s">
        <v>198</v>
      </c>
      <c r="P2" s="106" t="s">
        <v>199</v>
      </c>
      <c r="Q2" s="107" t="s">
        <v>200</v>
      </c>
      <c r="R2" s="106" t="s">
        <v>201</v>
      </c>
      <c r="S2" s="106" t="s">
        <v>202</v>
      </c>
      <c r="T2" s="108" t="s">
        <v>203</v>
      </c>
      <c r="U2" s="111"/>
      <c r="V2" s="105" t="s">
        <v>198</v>
      </c>
      <c r="W2" s="106" t="s">
        <v>199</v>
      </c>
      <c r="X2" s="107" t="s">
        <v>200</v>
      </c>
      <c r="Y2" s="106" t="s">
        <v>201</v>
      </c>
      <c r="Z2" s="106" t="s">
        <v>202</v>
      </c>
      <c r="AA2" s="108" t="s">
        <v>203</v>
      </c>
      <c r="AB2" s="111"/>
      <c r="AC2" s="105" t="s">
        <v>198</v>
      </c>
      <c r="AD2" s="106" t="s">
        <v>199</v>
      </c>
      <c r="AE2" s="107" t="s">
        <v>200</v>
      </c>
      <c r="AF2" s="106" t="s">
        <v>201</v>
      </c>
      <c r="AG2" s="106" t="s">
        <v>202</v>
      </c>
      <c r="AH2" s="108" t="s">
        <v>203</v>
      </c>
      <c r="AI2" s="111"/>
      <c r="AJ2" s="112"/>
      <c r="AK2" s="113"/>
      <c r="AL2" s="114" t="s">
        <v>204</v>
      </c>
      <c r="AM2" s="114" t="s">
        <v>205</v>
      </c>
      <c r="AN2" s="114" t="s">
        <v>206</v>
      </c>
      <c r="AO2" s="114" t="s">
        <v>207</v>
      </c>
      <c r="AP2" s="114" t="s">
        <v>208</v>
      </c>
      <c r="AQ2" s="114" t="s">
        <v>209</v>
      </c>
      <c r="AR2" s="114"/>
      <c r="AS2" s="115" t="s">
        <v>210</v>
      </c>
      <c r="AT2" s="114"/>
      <c r="AU2" s="114"/>
      <c r="AV2" s="114"/>
      <c r="AW2" s="114"/>
      <c r="AX2" s="114"/>
      <c r="AY2" s="114"/>
    </row>
    <row r="3" ht="26.25" customHeight="1">
      <c r="A3" s="116">
        <v>43983.0</v>
      </c>
      <c r="B3" s="117" t="s">
        <v>211</v>
      </c>
      <c r="C3" s="118" t="str">
        <f>IFERROR(VLOOKUP(B3,$AU:$AX,4,0),"")</f>
        <v/>
      </c>
      <c r="D3" s="119" t="s">
        <v>19</v>
      </c>
      <c r="E3" s="119" t="s">
        <v>212</v>
      </c>
      <c r="F3" s="120" t="str">
        <f t="shared" ref="F3:F9" si="1">IFERROR(VLOOKUP(B3,$B$30:$E$33,4,0),"")</f>
        <v>Prof.Dr. Emin GÜRSES</v>
      </c>
      <c r="G3" s="121"/>
      <c r="H3" s="122">
        <v>43983.0</v>
      </c>
      <c r="I3" s="117"/>
      <c r="J3" s="118" t="str">
        <f>IFERROR(VLOOKUP(I3,$AU:$AX,4,0),"")</f>
        <v/>
      </c>
      <c r="K3" s="119"/>
      <c r="L3" s="119"/>
      <c r="M3" s="120" t="str">
        <f t="shared" ref="M3:M9" si="2">IFERROR(VLOOKUP(I3,$AU:$AW,3,0),"")</f>
        <v/>
      </c>
      <c r="N3" s="123"/>
      <c r="O3" s="124"/>
      <c r="P3" s="125"/>
      <c r="Q3" s="126"/>
      <c r="R3" s="127"/>
      <c r="S3" s="127"/>
      <c r="T3" s="128"/>
      <c r="U3" s="123"/>
      <c r="V3" s="116">
        <v>43984.0</v>
      </c>
      <c r="W3" s="117" t="s">
        <v>213</v>
      </c>
      <c r="X3" s="118" t="str">
        <f>IFERROR(VLOOKUP(W3,$AU:$AX,4,0),"")</f>
        <v/>
      </c>
      <c r="Y3" s="119" t="s">
        <v>19</v>
      </c>
      <c r="Z3" s="119" t="s">
        <v>214</v>
      </c>
      <c r="AA3" s="120" t="s">
        <v>215</v>
      </c>
      <c r="AB3" s="123"/>
      <c r="AC3" s="116">
        <v>43983.0</v>
      </c>
      <c r="AD3" s="117" t="s">
        <v>216</v>
      </c>
      <c r="AE3" s="118"/>
      <c r="AF3" s="119" t="s">
        <v>19</v>
      </c>
      <c r="AG3" s="119" t="s">
        <v>212</v>
      </c>
      <c r="AH3" s="120" t="s">
        <v>217</v>
      </c>
      <c r="AI3" s="123"/>
      <c r="AJ3" s="129"/>
      <c r="AK3" s="130" t="s">
        <v>11</v>
      </c>
      <c r="AL3" s="131">
        <f>COUNTIF(D3:D7,AK3)</f>
        <v>0</v>
      </c>
      <c r="AM3" s="131">
        <f>COUNTIF(K3:K7,AK3)</f>
        <v>0</v>
      </c>
      <c r="AN3" s="131">
        <f>COUNTIF(R3:R7,AK3)</f>
        <v>0</v>
      </c>
      <c r="AO3" s="131">
        <f>COUNTIF(Y3:Y7,AK3)</f>
        <v>0</v>
      </c>
      <c r="AP3" s="131">
        <f>COUNTIF(AF3:AF7,AK3)</f>
        <v>0</v>
      </c>
      <c r="AQ3" s="131">
        <f t="shared" ref="AQ3:AQ9" si="3">COUNTIF(#REF!,AK3)</f>
        <v>0</v>
      </c>
      <c r="AR3" s="132">
        <f t="shared" ref="AR3:AR9" si="4">SUM(AL3:AQ3)</f>
        <v>0</v>
      </c>
      <c r="AS3" s="133" t="s">
        <v>218</v>
      </c>
      <c r="AT3" s="132"/>
      <c r="AU3" s="134" t="s">
        <v>219</v>
      </c>
      <c r="AV3" s="135" t="s">
        <v>220</v>
      </c>
      <c r="AW3" s="135" t="s">
        <v>221</v>
      </c>
      <c r="AX3" s="132" t="s">
        <v>222</v>
      </c>
      <c r="AY3" s="132">
        <f t="shared" ref="AY3:AY9" si="5">COUNTIF(B:B,AU3)</f>
        <v>0</v>
      </c>
    </row>
    <row r="4" ht="26.25" customHeight="1">
      <c r="A4" s="136">
        <v>43985.0</v>
      </c>
      <c r="B4" s="137" t="s">
        <v>223</v>
      </c>
      <c r="C4" s="138"/>
      <c r="D4" s="34" t="s">
        <v>19</v>
      </c>
      <c r="E4" s="34" t="s">
        <v>212</v>
      </c>
      <c r="F4" s="139" t="str">
        <f t="shared" si="1"/>
        <v>Dr.Öğr.Üyesi Yıldırım TURAN</v>
      </c>
      <c r="G4" s="121"/>
      <c r="H4" s="140"/>
      <c r="I4" s="137"/>
      <c r="J4" s="138"/>
      <c r="K4" s="34"/>
      <c r="L4" s="34"/>
      <c r="M4" s="139" t="str">
        <f t="shared" si="2"/>
        <v/>
      </c>
      <c r="N4" s="123"/>
      <c r="O4" s="136"/>
      <c r="P4" s="141"/>
      <c r="Q4" s="142"/>
      <c r="R4" s="143"/>
      <c r="S4" s="143"/>
      <c r="T4" s="144"/>
      <c r="U4" s="123"/>
      <c r="V4" s="136">
        <v>43990.0</v>
      </c>
      <c r="W4" s="137" t="s">
        <v>224</v>
      </c>
      <c r="X4" s="138"/>
      <c r="Y4" s="34" t="s">
        <v>19</v>
      </c>
      <c r="Z4" s="34" t="s">
        <v>214</v>
      </c>
      <c r="AA4" s="145" t="s">
        <v>225</v>
      </c>
      <c r="AB4" s="123"/>
      <c r="AC4" s="136">
        <v>43985.0</v>
      </c>
      <c r="AD4" s="137" t="s">
        <v>226</v>
      </c>
      <c r="AE4" s="138"/>
      <c r="AF4" s="34" t="s">
        <v>19</v>
      </c>
      <c r="AG4" s="34" t="s">
        <v>212</v>
      </c>
      <c r="AH4" s="145" t="s">
        <v>227</v>
      </c>
      <c r="AI4" s="123"/>
      <c r="AJ4" s="129"/>
      <c r="AK4" s="130" t="s">
        <v>19</v>
      </c>
      <c r="AL4" s="131">
        <f>COUNTIF(D3:D7,AK4)</f>
        <v>3</v>
      </c>
      <c r="AM4" s="131">
        <f t="shared" ref="AM4:AM7" si="6">COUNTIF($K$3:$K$7,AK4)</f>
        <v>0</v>
      </c>
      <c r="AN4" s="131">
        <f t="shared" ref="AN4:AN7" si="7">COUNTIF($R$3:$R$7,AK4)</f>
        <v>0</v>
      </c>
      <c r="AO4" s="131">
        <f t="shared" ref="AO4:AO7" si="8">COUNTIF($Y$3:$Y$7,AK4)</f>
        <v>4</v>
      </c>
      <c r="AP4" s="131">
        <f t="shared" ref="AP4:AP7" si="9">COUNTIF($AF$3:$AF$7,AK4)</f>
        <v>3</v>
      </c>
      <c r="AQ4" s="131">
        <f t="shared" si="3"/>
        <v>0</v>
      </c>
      <c r="AR4" s="132">
        <f t="shared" si="4"/>
        <v>10</v>
      </c>
      <c r="AS4" s="133" t="s">
        <v>228</v>
      </c>
      <c r="AT4" s="132"/>
      <c r="AU4" s="134" t="s">
        <v>229</v>
      </c>
      <c r="AV4" s="146" t="s">
        <v>220</v>
      </c>
      <c r="AW4" s="146" t="s">
        <v>230</v>
      </c>
      <c r="AX4" s="132" t="s">
        <v>222</v>
      </c>
      <c r="AY4" s="132">
        <f t="shared" si="5"/>
        <v>0</v>
      </c>
    </row>
    <row r="5" ht="26.25" customHeight="1">
      <c r="A5" s="136">
        <v>43987.0</v>
      </c>
      <c r="B5" s="137" t="s">
        <v>231</v>
      </c>
      <c r="C5" s="138" t="str">
        <f t="shared" ref="C5:C9" si="10">IFERROR(VLOOKUP(B5,$AU:$AX,4,0),"")</f>
        <v/>
      </c>
      <c r="D5" s="34" t="s">
        <v>19</v>
      </c>
      <c r="E5" s="34" t="s">
        <v>232</v>
      </c>
      <c r="F5" s="145" t="str">
        <f t="shared" si="1"/>
        <v>Dr.Öğr.Üyesi Filiz CİCİOĞLU</v>
      </c>
      <c r="G5" s="121"/>
      <c r="H5" s="140"/>
      <c r="I5" s="137"/>
      <c r="J5" s="138" t="str">
        <f t="shared" ref="J5:J9" si="11">IFERROR(VLOOKUP(I5,$AU:$AX,4,0),"")</f>
        <v/>
      </c>
      <c r="K5" s="147"/>
      <c r="L5" s="148"/>
      <c r="M5" s="145" t="str">
        <f t="shared" si="2"/>
        <v/>
      </c>
      <c r="N5" s="123"/>
      <c r="O5" s="136"/>
      <c r="P5" s="149"/>
      <c r="Q5" s="142"/>
      <c r="R5" s="143"/>
      <c r="S5" s="143"/>
      <c r="T5" s="150"/>
      <c r="U5" s="123"/>
      <c r="V5" s="136">
        <v>43991.0</v>
      </c>
      <c r="W5" s="137" t="s">
        <v>233</v>
      </c>
      <c r="X5" s="138" t="str">
        <f t="shared" ref="X5:X9" si="12">IFERROR(VLOOKUP(W5,$AU:$AX,4,0),"")</f>
        <v/>
      </c>
      <c r="Y5" s="34" t="s">
        <v>19</v>
      </c>
      <c r="Z5" s="34" t="s">
        <v>214</v>
      </c>
      <c r="AA5" s="145" t="s">
        <v>234</v>
      </c>
      <c r="AB5" s="123"/>
      <c r="AC5" s="136">
        <v>43987.0</v>
      </c>
      <c r="AD5" s="137" t="s">
        <v>235</v>
      </c>
      <c r="AE5" s="138"/>
      <c r="AF5" s="34" t="s">
        <v>19</v>
      </c>
      <c r="AG5" s="34" t="s">
        <v>214</v>
      </c>
      <c r="AH5" s="145" t="s">
        <v>236</v>
      </c>
      <c r="AI5" s="123"/>
      <c r="AJ5" s="129"/>
      <c r="AK5" s="130" t="s">
        <v>26</v>
      </c>
      <c r="AL5" s="131">
        <f t="shared" ref="AL5:AL7" si="13">COUNTIF($D$3:$D$7,AK5)</f>
        <v>0</v>
      </c>
      <c r="AM5" s="131">
        <f t="shared" si="6"/>
        <v>0</v>
      </c>
      <c r="AN5" s="131">
        <f t="shared" si="7"/>
        <v>0</v>
      </c>
      <c r="AO5" s="131">
        <f t="shared" si="8"/>
        <v>0</v>
      </c>
      <c r="AP5" s="131">
        <f t="shared" si="9"/>
        <v>2</v>
      </c>
      <c r="AQ5" s="131">
        <f t="shared" si="3"/>
        <v>0</v>
      </c>
      <c r="AR5" s="132">
        <f t="shared" si="4"/>
        <v>2</v>
      </c>
      <c r="AS5" s="133" t="s">
        <v>237</v>
      </c>
      <c r="AT5" s="132"/>
      <c r="AU5" s="134" t="s">
        <v>238</v>
      </c>
      <c r="AV5" s="146" t="s">
        <v>239</v>
      </c>
      <c r="AW5" s="146" t="s">
        <v>240</v>
      </c>
      <c r="AX5" s="132" t="s">
        <v>222</v>
      </c>
      <c r="AY5" s="132">
        <f t="shared" si="5"/>
        <v>0</v>
      </c>
    </row>
    <row r="6" ht="26.25" customHeight="1">
      <c r="A6" s="136">
        <v>43987.0</v>
      </c>
      <c r="B6" s="137" t="s">
        <v>241</v>
      </c>
      <c r="C6" s="138" t="str">
        <f t="shared" si="10"/>
        <v/>
      </c>
      <c r="D6" s="34" t="s">
        <v>35</v>
      </c>
      <c r="E6" s="34" t="s">
        <v>232</v>
      </c>
      <c r="F6" s="139" t="str">
        <f t="shared" si="1"/>
        <v>Prof.Dr. Ali BALCI</v>
      </c>
      <c r="G6" s="121"/>
      <c r="H6" s="140"/>
      <c r="I6" s="137"/>
      <c r="J6" s="138" t="str">
        <f t="shared" si="11"/>
        <v/>
      </c>
      <c r="K6" s="34"/>
      <c r="L6" s="34"/>
      <c r="M6" s="139" t="str">
        <f t="shared" si="2"/>
        <v/>
      </c>
      <c r="N6" s="123"/>
      <c r="O6" s="136"/>
      <c r="P6" s="141"/>
      <c r="Q6" s="142"/>
      <c r="R6" s="143"/>
      <c r="S6" s="143"/>
      <c r="T6" s="144"/>
      <c r="U6" s="123"/>
      <c r="V6" s="136">
        <v>43996.0</v>
      </c>
      <c r="W6" s="137" t="s">
        <v>242</v>
      </c>
      <c r="X6" s="138" t="str">
        <f t="shared" si="12"/>
        <v/>
      </c>
      <c r="Y6" s="34" t="s">
        <v>19</v>
      </c>
      <c r="Z6" s="34" t="s">
        <v>214</v>
      </c>
      <c r="AA6" s="145" t="s">
        <v>243</v>
      </c>
      <c r="AB6" s="123"/>
      <c r="AC6" s="136">
        <v>43987.0</v>
      </c>
      <c r="AD6" s="137" t="s">
        <v>244</v>
      </c>
      <c r="AE6" s="138" t="str">
        <f t="shared" ref="AE6:AE9" si="14">IFERROR(VLOOKUP(AD6,$AU:$AX,4,0),"")</f>
        <v/>
      </c>
      <c r="AF6" s="34" t="s">
        <v>26</v>
      </c>
      <c r="AG6" s="34" t="s">
        <v>212</v>
      </c>
      <c r="AH6" s="145" t="s">
        <v>245</v>
      </c>
      <c r="AI6" s="123"/>
      <c r="AJ6" s="129"/>
      <c r="AK6" s="130" t="s">
        <v>32</v>
      </c>
      <c r="AL6" s="131">
        <f t="shared" si="13"/>
        <v>0</v>
      </c>
      <c r="AM6" s="131">
        <f t="shared" si="6"/>
        <v>0</v>
      </c>
      <c r="AN6" s="131">
        <f t="shared" si="7"/>
        <v>0</v>
      </c>
      <c r="AO6" s="131">
        <f t="shared" si="8"/>
        <v>0</v>
      </c>
      <c r="AP6" s="131">
        <f t="shared" si="9"/>
        <v>0</v>
      </c>
      <c r="AQ6" s="131">
        <f t="shared" si="3"/>
        <v>0</v>
      </c>
      <c r="AR6" s="132">
        <f t="shared" si="4"/>
        <v>0</v>
      </c>
      <c r="AS6" s="133" t="s">
        <v>246</v>
      </c>
      <c r="AT6" s="132"/>
      <c r="AU6" s="134" t="s">
        <v>247</v>
      </c>
      <c r="AV6" s="146" t="s">
        <v>239</v>
      </c>
      <c r="AW6" s="146" t="s">
        <v>248</v>
      </c>
      <c r="AX6" s="132" t="s">
        <v>222</v>
      </c>
      <c r="AY6" s="132">
        <f t="shared" si="5"/>
        <v>0</v>
      </c>
    </row>
    <row r="7" ht="26.25" customHeight="1">
      <c r="A7" s="136"/>
      <c r="B7" s="137"/>
      <c r="C7" s="138" t="str">
        <f t="shared" si="10"/>
        <v/>
      </c>
      <c r="D7" s="151"/>
      <c r="E7" s="148"/>
      <c r="F7" s="145" t="str">
        <f t="shared" si="1"/>
        <v/>
      </c>
      <c r="G7" s="121"/>
      <c r="H7" s="140"/>
      <c r="I7" s="137"/>
      <c r="J7" s="138" t="str">
        <f t="shared" si="11"/>
        <v/>
      </c>
      <c r="K7" s="151"/>
      <c r="L7" s="148"/>
      <c r="M7" s="145" t="str">
        <f t="shared" si="2"/>
        <v/>
      </c>
      <c r="N7" s="123"/>
      <c r="O7" s="136"/>
      <c r="P7" s="149"/>
      <c r="Q7" s="142"/>
      <c r="R7" s="143"/>
      <c r="S7" s="143"/>
      <c r="T7" s="144"/>
      <c r="U7" s="123"/>
      <c r="V7" s="136"/>
      <c r="W7" s="137"/>
      <c r="X7" s="138" t="str">
        <f t="shared" si="12"/>
        <v/>
      </c>
      <c r="Y7" s="151"/>
      <c r="Z7" s="148"/>
      <c r="AA7" s="145" t="str">
        <f t="shared" ref="AA7:AA9" si="15">IFERROR(VLOOKUP(W7,$AU:$AW,3,0),"")</f>
        <v/>
      </c>
      <c r="AB7" s="123"/>
      <c r="AC7" s="136">
        <v>43990.0</v>
      </c>
      <c r="AD7" s="152" t="s">
        <v>249</v>
      </c>
      <c r="AE7" s="138" t="str">
        <f t="shared" si="14"/>
        <v/>
      </c>
      <c r="AF7" s="34" t="s">
        <v>26</v>
      </c>
      <c r="AG7" s="34" t="s">
        <v>214</v>
      </c>
      <c r="AH7" s="145" t="s">
        <v>250</v>
      </c>
      <c r="AI7" s="123"/>
      <c r="AJ7" s="129"/>
      <c r="AK7" s="130" t="s">
        <v>35</v>
      </c>
      <c r="AL7" s="131">
        <f t="shared" si="13"/>
        <v>1</v>
      </c>
      <c r="AM7" s="131">
        <f t="shared" si="6"/>
        <v>0</v>
      </c>
      <c r="AN7" s="131">
        <f t="shared" si="7"/>
        <v>0</v>
      </c>
      <c r="AO7" s="131">
        <f t="shared" si="8"/>
        <v>0</v>
      </c>
      <c r="AP7" s="131">
        <f t="shared" si="9"/>
        <v>0</v>
      </c>
      <c r="AQ7" s="131">
        <f t="shared" si="3"/>
        <v>0</v>
      </c>
      <c r="AR7" s="132">
        <f t="shared" si="4"/>
        <v>1</v>
      </c>
      <c r="AS7" s="133" t="s">
        <v>251</v>
      </c>
      <c r="AT7" s="132"/>
      <c r="AU7" s="134" t="s">
        <v>252</v>
      </c>
      <c r="AV7" s="146" t="s">
        <v>239</v>
      </c>
      <c r="AW7" s="146" t="s">
        <v>253</v>
      </c>
      <c r="AX7" s="132" t="s">
        <v>222</v>
      </c>
      <c r="AY7" s="132">
        <f t="shared" si="5"/>
        <v>0</v>
      </c>
    </row>
    <row r="8" ht="26.25" customHeight="1">
      <c r="A8" s="136"/>
      <c r="B8" s="153"/>
      <c r="C8" s="138" t="str">
        <f t="shared" si="10"/>
        <v/>
      </c>
      <c r="D8" s="34"/>
      <c r="E8" s="34"/>
      <c r="F8" s="139" t="str">
        <f t="shared" si="1"/>
        <v/>
      </c>
      <c r="G8" s="154"/>
      <c r="H8" s="140"/>
      <c r="I8" s="153"/>
      <c r="J8" s="138" t="str">
        <f t="shared" si="11"/>
        <v/>
      </c>
      <c r="K8" s="34"/>
      <c r="L8" s="34"/>
      <c r="M8" s="139" t="str">
        <f t="shared" si="2"/>
        <v/>
      </c>
      <c r="N8" s="155"/>
      <c r="O8" s="136"/>
      <c r="P8" s="141"/>
      <c r="Q8" s="142"/>
      <c r="R8" s="143"/>
      <c r="S8" s="143"/>
      <c r="T8" s="150"/>
      <c r="U8" s="155"/>
      <c r="V8" s="136"/>
      <c r="W8" s="153"/>
      <c r="X8" s="138" t="str">
        <f t="shared" si="12"/>
        <v/>
      </c>
      <c r="Y8" s="34"/>
      <c r="Z8" s="34"/>
      <c r="AA8" s="139" t="str">
        <f t="shared" si="15"/>
        <v/>
      </c>
      <c r="AB8" s="155"/>
      <c r="AC8" s="136">
        <v>43991.0</v>
      </c>
      <c r="AD8" s="137" t="s">
        <v>254</v>
      </c>
      <c r="AE8" s="138" t="str">
        <f t="shared" si="14"/>
        <v/>
      </c>
      <c r="AF8" s="34" t="s">
        <v>26</v>
      </c>
      <c r="AG8" s="34" t="s">
        <v>214</v>
      </c>
      <c r="AH8" s="145" t="s">
        <v>255</v>
      </c>
      <c r="AI8" s="155"/>
      <c r="AJ8" s="156"/>
      <c r="AK8" s="130" t="s">
        <v>32</v>
      </c>
      <c r="AL8" s="131">
        <f t="shared" ref="AL8:AL9" si="16">COUNTIF($D$8:$D$14,AK8)</f>
        <v>0</v>
      </c>
      <c r="AM8" s="131">
        <f t="shared" ref="AM8:AM9" si="17">COUNTIF($K$8:$K$14,AK8)</f>
        <v>0</v>
      </c>
      <c r="AN8" s="131">
        <f t="shared" ref="AN8:AN9" si="18">COUNTIF($R$8:$R$14,AK8)</f>
        <v>0</v>
      </c>
      <c r="AO8" s="131">
        <f t="shared" ref="AO8:AO9" si="19">COUNTIF($Y$8:$Y$14,AK8)</f>
        <v>0</v>
      </c>
      <c r="AP8" s="131">
        <f t="shared" ref="AP8:AP9" si="20">COUNTIF($AF$8:$AF$14,AK8)</f>
        <v>0</v>
      </c>
      <c r="AQ8" s="131">
        <f t="shared" si="3"/>
        <v>0</v>
      </c>
      <c r="AR8" s="132">
        <f t="shared" si="4"/>
        <v>0</v>
      </c>
      <c r="AS8" s="157" t="s">
        <v>256</v>
      </c>
      <c r="AT8" s="132"/>
      <c r="AU8" s="132" t="s">
        <v>257</v>
      </c>
      <c r="AV8" s="132" t="s">
        <v>220</v>
      </c>
      <c r="AW8" s="132" t="s">
        <v>258</v>
      </c>
      <c r="AX8" s="132" t="s">
        <v>259</v>
      </c>
      <c r="AY8" s="132">
        <f t="shared" si="5"/>
        <v>0</v>
      </c>
    </row>
    <row r="9" ht="26.25" customHeight="1">
      <c r="A9" s="136"/>
      <c r="B9" s="158"/>
      <c r="C9" s="138" t="str">
        <f t="shared" si="10"/>
        <v/>
      </c>
      <c r="D9" s="151"/>
      <c r="E9" s="148"/>
      <c r="F9" s="139" t="str">
        <f t="shared" si="1"/>
        <v/>
      </c>
      <c r="G9" s="154"/>
      <c r="H9" s="140"/>
      <c r="I9" s="158"/>
      <c r="J9" s="138" t="str">
        <f t="shared" si="11"/>
        <v/>
      </c>
      <c r="K9" s="151"/>
      <c r="L9" s="148"/>
      <c r="M9" s="139" t="str">
        <f t="shared" si="2"/>
        <v/>
      </c>
      <c r="N9" s="155"/>
      <c r="O9" s="136"/>
      <c r="P9" s="149"/>
      <c r="Q9" s="142"/>
      <c r="R9" s="143"/>
      <c r="S9" s="143"/>
      <c r="T9" s="144"/>
      <c r="U9" s="155"/>
      <c r="V9" s="136"/>
      <c r="W9" s="158"/>
      <c r="X9" s="138" t="str">
        <f t="shared" si="12"/>
        <v/>
      </c>
      <c r="Y9" s="151"/>
      <c r="Z9" s="148"/>
      <c r="AA9" s="139" t="str">
        <f t="shared" si="15"/>
        <v/>
      </c>
      <c r="AB9" s="155"/>
      <c r="AC9" s="136">
        <v>43992.0</v>
      </c>
      <c r="AD9" s="137" t="s">
        <v>260</v>
      </c>
      <c r="AE9" s="138" t="str">
        <f t="shared" si="14"/>
        <v/>
      </c>
      <c r="AF9" s="34" t="s">
        <v>19</v>
      </c>
      <c r="AG9" s="34" t="s">
        <v>214</v>
      </c>
      <c r="AH9" s="145" t="s">
        <v>255</v>
      </c>
      <c r="AI9" s="155"/>
      <c r="AJ9" s="156"/>
      <c r="AK9" s="130" t="s">
        <v>35</v>
      </c>
      <c r="AL9" s="131">
        <f t="shared" si="16"/>
        <v>0</v>
      </c>
      <c r="AM9" s="131">
        <f t="shared" si="17"/>
        <v>0</v>
      </c>
      <c r="AN9" s="131">
        <f t="shared" si="18"/>
        <v>0</v>
      </c>
      <c r="AO9" s="131">
        <f t="shared" si="19"/>
        <v>0</v>
      </c>
      <c r="AP9" s="131">
        <f t="shared" si="20"/>
        <v>0</v>
      </c>
      <c r="AQ9" s="131">
        <f t="shared" si="3"/>
        <v>0</v>
      </c>
      <c r="AR9" s="132">
        <f t="shared" si="4"/>
        <v>0</v>
      </c>
      <c r="AS9" s="157" t="s">
        <v>261</v>
      </c>
      <c r="AT9" s="132"/>
      <c r="AU9" s="132" t="s">
        <v>262</v>
      </c>
      <c r="AV9" s="132" t="s">
        <v>220</v>
      </c>
      <c r="AW9" s="132" t="s">
        <v>263</v>
      </c>
      <c r="AX9" s="132" t="s">
        <v>259</v>
      </c>
      <c r="AY9" s="132">
        <f t="shared" si="5"/>
        <v>0</v>
      </c>
    </row>
    <row r="10" ht="26.25" customHeight="1">
      <c r="A10" s="159"/>
      <c r="B10" s="160"/>
      <c r="C10" s="161"/>
      <c r="D10" s="162"/>
      <c r="E10" s="163"/>
      <c r="F10" s="164"/>
      <c r="G10" s="154"/>
      <c r="H10" s="165"/>
      <c r="I10" s="160"/>
      <c r="J10" s="161"/>
      <c r="K10" s="162"/>
      <c r="L10" s="163"/>
      <c r="M10" s="164"/>
      <c r="N10" s="155"/>
      <c r="O10" s="136"/>
      <c r="P10" s="141"/>
      <c r="Q10" s="142"/>
      <c r="R10" s="143"/>
      <c r="S10" s="143"/>
      <c r="T10" s="144"/>
      <c r="U10" s="155"/>
      <c r="V10" s="159"/>
      <c r="W10" s="160"/>
      <c r="X10" s="161"/>
      <c r="Y10" s="162"/>
      <c r="Z10" s="163"/>
      <c r="AA10" s="164"/>
      <c r="AB10" s="155"/>
      <c r="AC10" s="159"/>
      <c r="AD10" s="160"/>
      <c r="AE10" s="161"/>
      <c r="AF10" s="162"/>
      <c r="AG10" s="163"/>
      <c r="AH10" s="164"/>
      <c r="AI10" s="155"/>
      <c r="AJ10" s="156"/>
      <c r="AK10" s="130"/>
      <c r="AL10" s="131"/>
      <c r="AM10" s="131"/>
      <c r="AN10" s="131"/>
      <c r="AO10" s="131"/>
      <c r="AP10" s="131"/>
      <c r="AQ10" s="131"/>
      <c r="AR10" s="132"/>
      <c r="AS10" s="157"/>
      <c r="AT10" s="132"/>
      <c r="AU10" s="132"/>
      <c r="AV10" s="132"/>
      <c r="AW10" s="132"/>
      <c r="AX10" s="132"/>
      <c r="AY10" s="132"/>
    </row>
    <row r="11" ht="26.25" customHeight="1">
      <c r="A11" s="159"/>
      <c r="B11" s="160"/>
      <c r="C11" s="161"/>
      <c r="D11" s="162"/>
      <c r="E11" s="163"/>
      <c r="F11" s="164"/>
      <c r="G11" s="154"/>
      <c r="H11" s="165"/>
      <c r="I11" s="160"/>
      <c r="J11" s="161"/>
      <c r="K11" s="162"/>
      <c r="L11" s="163"/>
      <c r="M11" s="164"/>
      <c r="N11" s="155"/>
      <c r="O11" s="136"/>
      <c r="P11" s="141"/>
      <c r="Q11" s="142"/>
      <c r="R11" s="143"/>
      <c r="S11" s="143"/>
      <c r="T11" s="150"/>
      <c r="U11" s="155"/>
      <c r="V11" s="159"/>
      <c r="W11" s="160"/>
      <c r="X11" s="161"/>
      <c r="Y11" s="162"/>
      <c r="Z11" s="163"/>
      <c r="AA11" s="164"/>
      <c r="AB11" s="155"/>
      <c r="AC11" s="159"/>
      <c r="AD11" s="160"/>
      <c r="AE11" s="161"/>
      <c r="AF11" s="162"/>
      <c r="AG11" s="163"/>
      <c r="AH11" s="164"/>
      <c r="AI11" s="155"/>
      <c r="AJ11" s="156"/>
      <c r="AK11" s="130"/>
      <c r="AL11" s="131"/>
      <c r="AM11" s="131"/>
      <c r="AN11" s="131"/>
      <c r="AO11" s="131"/>
      <c r="AP11" s="131"/>
      <c r="AQ11" s="131"/>
      <c r="AR11" s="132"/>
      <c r="AS11" s="157"/>
      <c r="AT11" s="132"/>
      <c r="AU11" s="132"/>
      <c r="AV11" s="132"/>
      <c r="AW11" s="132"/>
      <c r="AX11" s="132"/>
      <c r="AY11" s="132"/>
    </row>
    <row r="12" ht="26.25" customHeight="1">
      <c r="A12" s="159"/>
      <c r="B12" s="160"/>
      <c r="C12" s="161"/>
      <c r="D12" s="162"/>
      <c r="E12" s="163"/>
      <c r="F12" s="164"/>
      <c r="G12" s="154"/>
      <c r="H12" s="165"/>
      <c r="I12" s="160"/>
      <c r="J12" s="161"/>
      <c r="K12" s="162"/>
      <c r="L12" s="163"/>
      <c r="M12" s="164"/>
      <c r="N12" s="155"/>
      <c r="O12" s="136"/>
      <c r="P12" s="141"/>
      <c r="Q12" s="142"/>
      <c r="R12" s="143"/>
      <c r="S12" s="143"/>
      <c r="T12" s="144"/>
      <c r="U12" s="155"/>
      <c r="V12" s="159"/>
      <c r="W12" s="160"/>
      <c r="X12" s="161"/>
      <c r="Y12" s="162"/>
      <c r="Z12" s="163"/>
      <c r="AA12" s="164"/>
      <c r="AB12" s="155"/>
      <c r="AC12" s="159"/>
      <c r="AD12" s="160"/>
      <c r="AE12" s="161"/>
      <c r="AF12" s="162"/>
      <c r="AG12" s="163"/>
      <c r="AH12" s="164"/>
      <c r="AI12" s="155"/>
      <c r="AJ12" s="156"/>
      <c r="AK12" s="130"/>
      <c r="AL12" s="131"/>
      <c r="AM12" s="131"/>
      <c r="AN12" s="131"/>
      <c r="AO12" s="131"/>
      <c r="AP12" s="131"/>
      <c r="AQ12" s="131"/>
      <c r="AR12" s="132"/>
      <c r="AS12" s="157"/>
      <c r="AT12" s="132"/>
      <c r="AU12" s="132"/>
      <c r="AV12" s="132"/>
      <c r="AW12" s="132"/>
      <c r="AX12" s="132"/>
      <c r="AY12" s="132"/>
    </row>
    <row r="13" ht="26.25" customHeight="1">
      <c r="A13" s="159"/>
      <c r="B13" s="160"/>
      <c r="C13" s="161"/>
      <c r="D13" s="162"/>
      <c r="E13" s="163"/>
      <c r="F13" s="164"/>
      <c r="G13" s="154"/>
      <c r="H13" s="165"/>
      <c r="I13" s="160"/>
      <c r="J13" s="161"/>
      <c r="K13" s="162"/>
      <c r="L13" s="163"/>
      <c r="M13" s="164"/>
      <c r="N13" s="155"/>
      <c r="O13" s="136"/>
      <c r="P13" s="141"/>
      <c r="Q13" s="142"/>
      <c r="R13" s="143"/>
      <c r="S13" s="143"/>
      <c r="T13" s="144"/>
      <c r="U13" s="155"/>
      <c r="V13" s="159"/>
      <c r="W13" s="160"/>
      <c r="X13" s="161"/>
      <c r="Y13" s="162"/>
      <c r="Z13" s="163"/>
      <c r="AA13" s="164"/>
      <c r="AB13" s="155"/>
      <c r="AC13" s="159"/>
      <c r="AD13" s="160"/>
      <c r="AE13" s="161"/>
      <c r="AF13" s="162"/>
      <c r="AG13" s="163"/>
      <c r="AH13" s="164"/>
      <c r="AI13" s="155"/>
      <c r="AJ13" s="156"/>
      <c r="AK13" s="130"/>
      <c r="AL13" s="131"/>
      <c r="AM13" s="131"/>
      <c r="AN13" s="131"/>
      <c r="AO13" s="131"/>
      <c r="AP13" s="131"/>
      <c r="AQ13" s="131"/>
      <c r="AR13" s="132"/>
      <c r="AS13" s="157"/>
      <c r="AT13" s="132"/>
      <c r="AU13" s="132"/>
      <c r="AV13" s="132"/>
      <c r="AW13" s="132"/>
      <c r="AX13" s="132"/>
      <c r="AY13" s="132"/>
    </row>
    <row r="14" ht="26.25" customHeight="1">
      <c r="A14" s="166"/>
      <c r="B14" s="167"/>
      <c r="C14" s="168" t="str">
        <f>IFERROR(VLOOKUP(B14,$AU:$AX,4,0),"")</f>
        <v/>
      </c>
      <c r="D14" s="169"/>
      <c r="E14" s="170"/>
      <c r="F14" s="171" t="str">
        <f>IFERROR(VLOOKUP(B14,$B$30:$E$33,4,0),"")</f>
        <v/>
      </c>
      <c r="G14" s="154"/>
      <c r="H14" s="172"/>
      <c r="I14" s="167"/>
      <c r="J14" s="168" t="str">
        <f>IFERROR(VLOOKUP(I14,$AU:$AX,4,0),"")</f>
        <v/>
      </c>
      <c r="K14" s="169"/>
      <c r="L14" s="170"/>
      <c r="M14" s="171" t="str">
        <f>IFERROR(VLOOKUP(I14,$AU:$AW,3,0),"")</f>
        <v/>
      </c>
      <c r="N14" s="155"/>
      <c r="O14" s="166"/>
      <c r="P14" s="173"/>
      <c r="Q14" s="174"/>
      <c r="R14" s="175"/>
      <c r="S14" s="175"/>
      <c r="T14" s="176"/>
      <c r="U14" s="155"/>
      <c r="V14" s="166"/>
      <c r="W14" s="167"/>
      <c r="X14" s="168" t="str">
        <f>IFERROR(VLOOKUP(W14,$AU:$AX,4,0),"")</f>
        <v/>
      </c>
      <c r="Y14" s="169"/>
      <c r="Z14" s="170"/>
      <c r="AA14" s="171" t="str">
        <f>IFERROR(VLOOKUP(W14,$AU:$AW,3,0),"")</f>
        <v/>
      </c>
      <c r="AB14" s="155"/>
      <c r="AC14" s="166"/>
      <c r="AD14" s="167"/>
      <c r="AE14" s="168" t="str">
        <f>IFERROR(VLOOKUP(AD14,$AU:$AX,4,0),"")</f>
        <v/>
      </c>
      <c r="AF14" s="169"/>
      <c r="AG14" s="170"/>
      <c r="AH14" s="171" t="str">
        <f>IFERROR(VLOOKUP(AD14,$AU:$AW,3,0),"")</f>
        <v/>
      </c>
      <c r="AI14" s="155"/>
      <c r="AJ14" s="156"/>
      <c r="AK14" s="130" t="s">
        <v>40</v>
      </c>
      <c r="AL14" s="131">
        <f>COUNTIF($D$8:$D$14,AK14)</f>
        <v>0</v>
      </c>
      <c r="AM14" s="131">
        <f>COUNTIF($K$8:$K$14,AK14)</f>
        <v>0</v>
      </c>
      <c r="AN14" s="131">
        <f>COUNTIF($R$8:$R$14,AK14)</f>
        <v>0</v>
      </c>
      <c r="AO14" s="131">
        <f>COUNTIF($Y$8:$Y$14,AK14)</f>
        <v>0</v>
      </c>
      <c r="AP14" s="131">
        <f>COUNTIF($AF$8:$AF$14,AK14)</f>
        <v>0</v>
      </c>
      <c r="AQ14" s="131">
        <f>COUNTIF(#REF!,AK14)</f>
        <v>0</v>
      </c>
      <c r="AR14" s="132">
        <f>SUM(AL14:AQ14)</f>
        <v>0</v>
      </c>
      <c r="AS14" s="157" t="s">
        <v>264</v>
      </c>
      <c r="AT14" s="132"/>
      <c r="AU14" s="132" t="s">
        <v>265</v>
      </c>
      <c r="AV14" s="132" t="s">
        <v>239</v>
      </c>
      <c r="AW14" s="132" t="s">
        <v>266</v>
      </c>
      <c r="AX14" s="132" t="s">
        <v>259</v>
      </c>
      <c r="AY14" s="132">
        <f>COUNTIF(B:B,AU14)</f>
        <v>0</v>
      </c>
    </row>
    <row r="15" ht="26.25" customHeight="1">
      <c r="A15" s="177"/>
      <c r="G15" s="154"/>
      <c r="H15" s="177"/>
      <c r="N15" s="155"/>
      <c r="O15" s="177"/>
      <c r="U15" s="155"/>
      <c r="V15" s="177"/>
      <c r="AB15" s="155"/>
      <c r="AC15" s="177"/>
      <c r="AI15" s="155"/>
      <c r="AJ15" s="155"/>
      <c r="AK15" s="177"/>
      <c r="AL15" s="177"/>
      <c r="AM15" s="177"/>
      <c r="AN15" s="177"/>
      <c r="AO15" s="177"/>
      <c r="AP15" s="177"/>
      <c r="AQ15" s="177"/>
      <c r="AR15" s="177"/>
      <c r="AS15" s="178" t="s">
        <v>267</v>
      </c>
      <c r="AT15" s="177"/>
      <c r="AU15" s="177"/>
      <c r="AV15" s="177"/>
      <c r="AW15" s="177"/>
      <c r="AX15" s="177"/>
      <c r="AY15" s="177"/>
    </row>
    <row r="16" ht="26.25" customHeight="1">
      <c r="A16" s="179" t="s">
        <v>268</v>
      </c>
      <c r="B16" s="98"/>
      <c r="C16" s="98"/>
      <c r="D16" s="98"/>
      <c r="E16" s="98"/>
      <c r="F16" s="99"/>
      <c r="G16" s="154"/>
      <c r="H16" s="180" t="s">
        <v>2</v>
      </c>
      <c r="I16" s="98"/>
      <c r="J16" s="98"/>
      <c r="K16" s="98"/>
      <c r="L16" s="98"/>
      <c r="M16" s="99"/>
      <c r="N16" s="100"/>
      <c r="O16" s="101" t="s">
        <v>269</v>
      </c>
      <c r="P16" s="98"/>
      <c r="Q16" s="98"/>
      <c r="R16" s="98"/>
      <c r="S16" s="98"/>
      <c r="T16" s="99"/>
      <c r="U16" s="100"/>
      <c r="V16" s="102" t="s">
        <v>270</v>
      </c>
      <c r="W16" s="98"/>
      <c r="X16" s="98"/>
      <c r="Y16" s="98"/>
      <c r="Z16" s="98"/>
      <c r="AA16" s="99"/>
      <c r="AB16" s="100"/>
      <c r="AC16" s="103" t="s">
        <v>271</v>
      </c>
      <c r="AD16" s="98"/>
      <c r="AE16" s="98"/>
      <c r="AF16" s="98"/>
      <c r="AG16" s="98"/>
      <c r="AH16" s="99"/>
      <c r="AI16" s="100"/>
      <c r="AJ16" s="156"/>
      <c r="AK16" s="181"/>
      <c r="AL16" s="181"/>
      <c r="AM16" s="181"/>
      <c r="AN16" s="181"/>
      <c r="AO16" s="181"/>
      <c r="AP16" s="181"/>
      <c r="AQ16" s="181"/>
      <c r="AR16" s="181"/>
      <c r="AS16" s="182" t="s">
        <v>272</v>
      </c>
      <c r="AT16" s="181"/>
      <c r="AU16" s="181"/>
      <c r="AV16" s="181"/>
      <c r="AW16" s="181"/>
      <c r="AX16" s="181"/>
      <c r="AY16" s="181"/>
    </row>
    <row r="17" ht="26.25" customHeight="1">
      <c r="A17" s="105" t="s">
        <v>198</v>
      </c>
      <c r="B17" s="106" t="s">
        <v>199</v>
      </c>
      <c r="C17" s="107" t="s">
        <v>200</v>
      </c>
      <c r="D17" s="106" t="s">
        <v>201</v>
      </c>
      <c r="E17" s="106" t="s">
        <v>202</v>
      </c>
      <c r="F17" s="108" t="s">
        <v>203</v>
      </c>
      <c r="G17" s="154"/>
      <c r="H17" s="110" t="s">
        <v>198</v>
      </c>
      <c r="I17" s="106" t="s">
        <v>199</v>
      </c>
      <c r="J17" s="107" t="s">
        <v>200</v>
      </c>
      <c r="K17" s="106" t="s">
        <v>201</v>
      </c>
      <c r="L17" s="106" t="s">
        <v>202</v>
      </c>
      <c r="M17" s="108" t="s">
        <v>203</v>
      </c>
      <c r="N17" s="111"/>
      <c r="O17" s="105" t="s">
        <v>198</v>
      </c>
      <c r="P17" s="106" t="s">
        <v>199</v>
      </c>
      <c r="Q17" s="107" t="s">
        <v>200</v>
      </c>
      <c r="R17" s="106" t="s">
        <v>201</v>
      </c>
      <c r="S17" s="106" t="s">
        <v>202</v>
      </c>
      <c r="T17" s="108" t="s">
        <v>203</v>
      </c>
      <c r="U17" s="111"/>
      <c r="V17" s="105" t="s">
        <v>198</v>
      </c>
      <c r="W17" s="106" t="s">
        <v>199</v>
      </c>
      <c r="X17" s="107" t="s">
        <v>200</v>
      </c>
      <c r="Y17" s="106" t="s">
        <v>201</v>
      </c>
      <c r="Z17" s="106" t="s">
        <v>202</v>
      </c>
      <c r="AA17" s="108" t="s">
        <v>203</v>
      </c>
      <c r="AB17" s="111"/>
      <c r="AC17" s="105" t="s">
        <v>198</v>
      </c>
      <c r="AD17" s="106" t="s">
        <v>199</v>
      </c>
      <c r="AE17" s="107" t="s">
        <v>200</v>
      </c>
      <c r="AF17" s="106" t="s">
        <v>201</v>
      </c>
      <c r="AG17" s="106" t="s">
        <v>202</v>
      </c>
      <c r="AH17" s="108" t="s">
        <v>203</v>
      </c>
      <c r="AI17" s="111"/>
      <c r="AJ17" s="156"/>
      <c r="AK17" s="181"/>
      <c r="AL17" s="181"/>
      <c r="AM17" s="181"/>
      <c r="AN17" s="181"/>
      <c r="AO17" s="181"/>
      <c r="AP17" s="181"/>
      <c r="AQ17" s="181"/>
      <c r="AR17" s="181"/>
      <c r="AS17" s="182" t="s">
        <v>273</v>
      </c>
      <c r="AT17" s="181"/>
      <c r="AU17" s="181"/>
      <c r="AV17" s="181"/>
      <c r="AW17" s="181"/>
      <c r="AX17" s="181"/>
      <c r="AY17" s="181"/>
    </row>
    <row r="18" ht="26.25" customHeight="1">
      <c r="A18" s="116">
        <v>43983.0</v>
      </c>
      <c r="B18" s="117" t="s">
        <v>274</v>
      </c>
      <c r="C18" s="118" t="str">
        <f>IFERROR(VLOOKUP(B18,$AU:$AX,4,0),"")</f>
        <v/>
      </c>
      <c r="D18" s="119" t="s">
        <v>19</v>
      </c>
      <c r="E18" s="119" t="s">
        <v>212</v>
      </c>
      <c r="F18" s="120" t="str">
        <f t="shared" ref="F18:F22" si="21">IFERROR(VLOOKUP(B18,$B$38:$E$42,4,0),"")</f>
        <v>Prof.Dr. Emin GÜRSES</v>
      </c>
      <c r="G18" s="154"/>
      <c r="H18" s="122">
        <v>43983.0</v>
      </c>
      <c r="I18" s="117"/>
      <c r="J18" s="118" t="str">
        <f>IFERROR(VLOOKUP(I18,$AU:$AX,4,0),"")</f>
        <v/>
      </c>
      <c r="K18" s="119"/>
      <c r="L18" s="119"/>
      <c r="M18" s="120" t="str">
        <f t="shared" ref="M18:M22" si="22">IFERROR(VLOOKUP(I18,$AU:$AW,3,0),"")</f>
        <v/>
      </c>
      <c r="N18" s="123"/>
      <c r="O18" s="124"/>
      <c r="P18" s="183"/>
      <c r="Q18" s="126"/>
      <c r="R18" s="127"/>
      <c r="S18" s="127"/>
      <c r="T18" s="128"/>
      <c r="U18" s="123"/>
      <c r="V18" s="116">
        <v>43983.0</v>
      </c>
      <c r="W18" s="117" t="s">
        <v>275</v>
      </c>
      <c r="X18" s="118" t="str">
        <f>IFERROR(VLOOKUP(W18,$AU:$AX,4,0),"")</f>
        <v/>
      </c>
      <c r="Y18" s="119" t="s">
        <v>11</v>
      </c>
      <c r="Z18" s="119" t="s">
        <v>232</v>
      </c>
      <c r="AA18" s="120" t="s">
        <v>276</v>
      </c>
      <c r="AB18" s="123"/>
      <c r="AC18" s="116">
        <v>43990.0</v>
      </c>
      <c r="AD18" s="117" t="s">
        <v>277</v>
      </c>
      <c r="AE18" s="118"/>
      <c r="AF18" s="119" t="s">
        <v>19</v>
      </c>
      <c r="AG18" s="119" t="s">
        <v>214</v>
      </c>
      <c r="AH18" s="145" t="s">
        <v>255</v>
      </c>
      <c r="AI18" s="123"/>
      <c r="AJ18" s="156"/>
      <c r="AK18" s="181"/>
      <c r="AL18" s="181"/>
      <c r="AM18" s="181"/>
      <c r="AN18" s="181"/>
      <c r="AO18" s="181"/>
      <c r="AP18" s="181"/>
      <c r="AQ18" s="181"/>
      <c r="AR18" s="181"/>
      <c r="AS18" s="182" t="s">
        <v>278</v>
      </c>
      <c r="AT18" s="181"/>
      <c r="AU18" s="181"/>
      <c r="AV18" s="181"/>
      <c r="AW18" s="181"/>
      <c r="AX18" s="181"/>
      <c r="AY18" s="181"/>
    </row>
    <row r="19" ht="26.25" customHeight="1">
      <c r="A19" s="136">
        <v>43985.0</v>
      </c>
      <c r="B19" s="137" t="s">
        <v>279</v>
      </c>
      <c r="C19" s="138"/>
      <c r="D19" s="34" t="s">
        <v>11</v>
      </c>
      <c r="E19" s="34" t="s">
        <v>214</v>
      </c>
      <c r="F19" s="139" t="str">
        <f t="shared" si="21"/>
        <v>Dr.Öğr.Üyesi Nesrin KENAR</v>
      </c>
      <c r="G19" s="154"/>
      <c r="H19" s="140"/>
      <c r="I19" s="137"/>
      <c r="J19" s="138"/>
      <c r="K19" s="34"/>
      <c r="L19" s="34"/>
      <c r="M19" s="139" t="str">
        <f t="shared" si="22"/>
        <v/>
      </c>
      <c r="N19" s="123"/>
      <c r="O19" s="136"/>
      <c r="P19" s="143"/>
      <c r="Q19" s="142"/>
      <c r="R19" s="143"/>
      <c r="S19" s="143"/>
      <c r="T19" s="150"/>
      <c r="U19" s="123"/>
      <c r="V19" s="136">
        <v>43989.0</v>
      </c>
      <c r="W19" s="137" t="s">
        <v>280</v>
      </c>
      <c r="X19" s="138"/>
      <c r="Y19" s="34" t="s">
        <v>19</v>
      </c>
      <c r="Z19" s="34" t="s">
        <v>214</v>
      </c>
      <c r="AA19" s="145" t="s">
        <v>281</v>
      </c>
      <c r="AB19" s="123"/>
      <c r="AC19" s="136">
        <v>43991.0</v>
      </c>
      <c r="AD19" s="137" t="s">
        <v>282</v>
      </c>
      <c r="AE19" s="138"/>
      <c r="AF19" s="34" t="s">
        <v>32</v>
      </c>
      <c r="AG19" s="34" t="s">
        <v>232</v>
      </c>
      <c r="AH19" s="145" t="s">
        <v>283</v>
      </c>
      <c r="AI19" s="123"/>
      <c r="AJ19" s="156"/>
      <c r="AK19" s="181"/>
      <c r="AL19" s="181"/>
      <c r="AM19" s="181"/>
      <c r="AN19" s="181"/>
      <c r="AO19" s="181"/>
      <c r="AP19" s="181"/>
      <c r="AQ19" s="181"/>
      <c r="AR19" s="181"/>
      <c r="AS19" s="182" t="s">
        <v>284</v>
      </c>
      <c r="AT19" s="181"/>
      <c r="AU19" s="181"/>
      <c r="AV19" s="181"/>
      <c r="AW19" s="181"/>
      <c r="AX19" s="181"/>
      <c r="AY19" s="181"/>
    </row>
    <row r="20" ht="26.25" customHeight="1">
      <c r="A20" s="136">
        <v>43987.0</v>
      </c>
      <c r="B20" s="137" t="s">
        <v>285</v>
      </c>
      <c r="C20" s="138" t="str">
        <f>IFERROR(VLOOKUP(B20,$AU:$AX,4,0),"")</f>
        <v/>
      </c>
      <c r="D20" s="34" t="s">
        <v>32</v>
      </c>
      <c r="E20" s="34" t="s">
        <v>212</v>
      </c>
      <c r="F20" s="145" t="str">
        <f t="shared" si="21"/>
        <v>Doç.Dr. İsmail EDİZ</v>
      </c>
      <c r="G20" s="154"/>
      <c r="H20" s="140"/>
      <c r="I20" s="137"/>
      <c r="J20" s="138" t="str">
        <f>IFERROR(VLOOKUP(I20,$AU:$AX,4,0),"")</f>
        <v/>
      </c>
      <c r="K20" s="147"/>
      <c r="L20" s="148"/>
      <c r="M20" s="145" t="str">
        <f t="shared" si="22"/>
        <v/>
      </c>
      <c r="N20" s="123"/>
      <c r="O20" s="136"/>
      <c r="P20" s="184"/>
      <c r="Q20" s="142"/>
      <c r="R20" s="143"/>
      <c r="S20" s="143"/>
      <c r="T20" s="185"/>
      <c r="U20" s="123"/>
      <c r="V20" s="136">
        <v>43993.0</v>
      </c>
      <c r="W20" s="137" t="s">
        <v>286</v>
      </c>
      <c r="X20" s="138" t="str">
        <f>IFERROR(VLOOKUP(W20,$AU:$AX,4,0),"")</f>
        <v/>
      </c>
      <c r="Y20" s="34" t="s">
        <v>19</v>
      </c>
      <c r="Z20" s="34" t="s">
        <v>214</v>
      </c>
      <c r="AA20" s="145" t="s">
        <v>287</v>
      </c>
      <c r="AB20" s="123"/>
      <c r="AC20" s="136">
        <v>43992.0</v>
      </c>
      <c r="AD20" s="137" t="s">
        <v>288</v>
      </c>
      <c r="AE20" s="138" t="str">
        <f>IFERROR(VLOOKUP(AD20,$AU:$AX,4,0),"")</f>
        <v/>
      </c>
      <c r="AF20" s="34" t="s">
        <v>19</v>
      </c>
      <c r="AG20" s="34" t="s">
        <v>214</v>
      </c>
      <c r="AH20" s="145" t="s">
        <v>289</v>
      </c>
      <c r="AI20" s="123"/>
      <c r="AJ20" s="156"/>
      <c r="AK20" s="181"/>
      <c r="AL20" s="181"/>
      <c r="AM20" s="181"/>
      <c r="AN20" s="181"/>
      <c r="AO20" s="181"/>
      <c r="AP20" s="181"/>
      <c r="AQ20" s="181"/>
      <c r="AR20" s="181"/>
      <c r="AS20" s="182" t="s">
        <v>290</v>
      </c>
      <c r="AT20" s="181"/>
      <c r="AU20" s="181"/>
      <c r="AV20" s="181"/>
      <c r="AW20" s="181"/>
      <c r="AX20" s="181"/>
      <c r="AY20" s="181"/>
    </row>
    <row r="21" ht="26.25" customHeight="1">
      <c r="A21" s="136">
        <v>43991.0</v>
      </c>
      <c r="B21" s="137" t="s">
        <v>291</v>
      </c>
      <c r="C21" s="138"/>
      <c r="D21" s="34" t="s">
        <v>11</v>
      </c>
      <c r="E21" s="34" t="s">
        <v>214</v>
      </c>
      <c r="F21" s="139" t="str">
        <f t="shared" si="21"/>
        <v>Doç.Dr. Sibel AKGÜN</v>
      </c>
      <c r="G21" s="154"/>
      <c r="H21" s="140"/>
      <c r="I21" s="137"/>
      <c r="J21" s="138"/>
      <c r="K21" s="34"/>
      <c r="L21" s="34"/>
      <c r="M21" s="139" t="str">
        <f t="shared" si="22"/>
        <v/>
      </c>
      <c r="N21" s="155"/>
      <c r="O21" s="136"/>
      <c r="P21" s="141"/>
      <c r="Q21" s="142"/>
      <c r="R21" s="143"/>
      <c r="S21" s="143"/>
      <c r="T21" s="144"/>
      <c r="U21" s="155"/>
      <c r="V21" s="136">
        <v>43996.0</v>
      </c>
      <c r="W21" s="137" t="s">
        <v>292</v>
      </c>
      <c r="X21" s="138"/>
      <c r="Y21" s="34" t="s">
        <v>19</v>
      </c>
      <c r="Z21" s="34" t="s">
        <v>214</v>
      </c>
      <c r="AA21" s="145" t="s">
        <v>293</v>
      </c>
      <c r="AB21" s="155"/>
      <c r="AC21" s="136">
        <v>43993.0</v>
      </c>
      <c r="AD21" s="137" t="s">
        <v>294</v>
      </c>
      <c r="AE21" s="138"/>
      <c r="AF21" s="34" t="s">
        <v>11</v>
      </c>
      <c r="AG21" s="34" t="s">
        <v>214</v>
      </c>
      <c r="AH21" s="145" t="s">
        <v>295</v>
      </c>
      <c r="AI21" s="155"/>
      <c r="AJ21" s="156"/>
      <c r="AK21" s="181"/>
      <c r="AL21" s="181"/>
      <c r="AM21" s="181"/>
      <c r="AN21" s="181"/>
      <c r="AO21" s="181"/>
      <c r="AP21" s="181"/>
      <c r="AQ21" s="181"/>
      <c r="AR21" s="181"/>
      <c r="AS21" s="186" t="s">
        <v>296</v>
      </c>
      <c r="AT21" s="181"/>
      <c r="AU21" s="181"/>
      <c r="AV21" s="181"/>
      <c r="AW21" s="181"/>
      <c r="AX21" s="181"/>
      <c r="AY21" s="181"/>
    </row>
    <row r="22" ht="26.25" customHeight="1">
      <c r="A22" s="136">
        <v>43992.0</v>
      </c>
      <c r="B22" s="153" t="s">
        <v>297</v>
      </c>
      <c r="C22" s="138" t="str">
        <f>IFERROR(VLOOKUP(B22,$AU:$AX,4,0),"")</f>
        <v/>
      </c>
      <c r="D22" s="34" t="s">
        <v>11</v>
      </c>
      <c r="E22" s="34" t="s">
        <v>214</v>
      </c>
      <c r="F22" s="139" t="str">
        <f t="shared" si="21"/>
        <v>Prof.Dr. Ertan EFEGİL</v>
      </c>
      <c r="G22" s="154"/>
      <c r="H22" s="140"/>
      <c r="I22" s="153"/>
      <c r="J22" s="138" t="str">
        <f>IFERROR(VLOOKUP(I22,$AU:$AX,4,0),"")</f>
        <v/>
      </c>
      <c r="K22" s="34"/>
      <c r="L22" s="34"/>
      <c r="M22" s="139" t="str">
        <f t="shared" si="22"/>
        <v/>
      </c>
      <c r="N22" s="155"/>
      <c r="O22" s="136"/>
      <c r="P22" s="187"/>
      <c r="Q22" s="142" t="str">
        <f>IFERROR(VLOOKUP(P22,$AU:$AX,4,0),"")</f>
        <v/>
      </c>
      <c r="R22" s="143"/>
      <c r="S22" s="143"/>
      <c r="T22" s="188" t="str">
        <f>IFERROR(VLOOKUP(P22,$AU:$AW,3,0),"")</f>
        <v/>
      </c>
      <c r="U22" s="155"/>
      <c r="V22" s="136">
        <v>43996.0</v>
      </c>
      <c r="W22" s="137" t="s">
        <v>298</v>
      </c>
      <c r="X22" s="138" t="str">
        <f>IFERROR(VLOOKUP(W22,$AU:$AX,4,0),"")</f>
        <v/>
      </c>
      <c r="Y22" s="34" t="s">
        <v>26</v>
      </c>
      <c r="Z22" s="34" t="s">
        <v>214</v>
      </c>
      <c r="AA22" s="145" t="s">
        <v>243</v>
      </c>
      <c r="AB22" s="155"/>
      <c r="AC22" s="136"/>
      <c r="AD22" s="153"/>
      <c r="AE22" s="138" t="str">
        <f>IFERROR(VLOOKUP(AD22,$AU:$AX,4,0),"")</f>
        <v/>
      </c>
      <c r="AF22" s="34"/>
      <c r="AG22" s="34"/>
      <c r="AH22" s="139" t="str">
        <f>IFERROR(VLOOKUP(AD22,$AU:$AW,3,0),"")</f>
        <v/>
      </c>
      <c r="AI22" s="155"/>
      <c r="AJ22" s="156"/>
      <c r="AK22" s="181"/>
      <c r="AL22" s="181"/>
      <c r="AM22" s="181"/>
      <c r="AN22" s="181"/>
      <c r="AO22" s="181"/>
      <c r="AP22" s="181"/>
      <c r="AQ22" s="181"/>
      <c r="AR22" s="181"/>
      <c r="AS22" s="186" t="s">
        <v>299</v>
      </c>
      <c r="AT22" s="181"/>
      <c r="AU22" s="181"/>
      <c r="AV22" s="181"/>
      <c r="AW22" s="181"/>
      <c r="AX22" s="181"/>
      <c r="AY22" s="181"/>
    </row>
    <row r="23" ht="26.25" customHeight="1">
      <c r="A23" s="136"/>
      <c r="B23" s="153"/>
      <c r="C23" s="138"/>
      <c r="D23" s="34"/>
      <c r="E23" s="34"/>
      <c r="F23" s="139"/>
      <c r="G23" s="154"/>
      <c r="H23" s="140"/>
      <c r="I23" s="153"/>
      <c r="J23" s="138"/>
      <c r="K23" s="34"/>
      <c r="L23" s="34"/>
      <c r="M23" s="139"/>
      <c r="N23" s="155"/>
      <c r="O23" s="136"/>
      <c r="P23" s="187"/>
      <c r="Q23" s="142"/>
      <c r="R23" s="143"/>
      <c r="S23" s="143"/>
      <c r="T23" s="188"/>
      <c r="U23" s="155"/>
      <c r="V23" s="136"/>
      <c r="W23" s="153"/>
      <c r="X23" s="138"/>
      <c r="Y23" s="34"/>
      <c r="Z23" s="34"/>
      <c r="AA23" s="139"/>
      <c r="AB23" s="155"/>
      <c r="AC23" s="136"/>
      <c r="AD23" s="153"/>
      <c r="AE23" s="138"/>
      <c r="AF23" s="34"/>
      <c r="AG23" s="34"/>
      <c r="AH23" s="139"/>
      <c r="AI23" s="155"/>
      <c r="AJ23" s="156"/>
      <c r="AK23" s="181"/>
      <c r="AL23" s="181"/>
      <c r="AM23" s="181"/>
      <c r="AN23" s="181"/>
      <c r="AO23" s="181"/>
      <c r="AP23" s="181"/>
      <c r="AQ23" s="181"/>
      <c r="AR23" s="181"/>
      <c r="AS23" s="186"/>
      <c r="AT23" s="181"/>
      <c r="AU23" s="181"/>
      <c r="AV23" s="181"/>
      <c r="AW23" s="181"/>
      <c r="AX23" s="181"/>
      <c r="AY23" s="181"/>
    </row>
    <row r="24" ht="26.25" customHeight="1">
      <c r="A24" s="136"/>
      <c r="B24" s="158"/>
      <c r="C24" s="138" t="str">
        <f t="shared" ref="C24:C25" si="23">IFERROR(VLOOKUP(B24,$AU:$AX,4,0),"")</f>
        <v/>
      </c>
      <c r="D24" s="151"/>
      <c r="E24" s="148"/>
      <c r="F24" s="139" t="str">
        <f t="shared" ref="F24:F25" si="24">IFERROR(VLOOKUP(B24,$B$38:$E$42,4,0),"")</f>
        <v/>
      </c>
      <c r="G24" s="154"/>
      <c r="H24" s="140"/>
      <c r="I24" s="158"/>
      <c r="J24" s="138" t="str">
        <f t="shared" ref="J24:J25" si="25">IFERROR(VLOOKUP(I24,$AU:$AX,4,0),"")</f>
        <v/>
      </c>
      <c r="K24" s="151"/>
      <c r="L24" s="148"/>
      <c r="M24" s="139" t="str">
        <f t="shared" ref="M24:M25" si="26">IFERROR(VLOOKUP(I24,$AU:$AW,3,0),"")</f>
        <v/>
      </c>
      <c r="N24" s="155"/>
      <c r="O24" s="136"/>
      <c r="P24" s="189"/>
      <c r="Q24" s="142" t="str">
        <f t="shared" ref="Q24:Q25" si="27">IFERROR(VLOOKUP(P24,$AU:$AX,4,0),"")</f>
        <v/>
      </c>
      <c r="R24" s="190"/>
      <c r="S24" s="189"/>
      <c r="T24" s="188" t="str">
        <f t="shared" ref="T24:T25" si="28">IFERROR(VLOOKUP(P24,$AU:$AW,3,0),"")</f>
        <v/>
      </c>
      <c r="U24" s="155"/>
      <c r="V24" s="136"/>
      <c r="W24" s="158"/>
      <c r="X24" s="138" t="str">
        <f t="shared" ref="X24:X25" si="29">IFERROR(VLOOKUP(W24,$AU:$AX,4,0),"")</f>
        <v/>
      </c>
      <c r="Y24" s="151"/>
      <c r="Z24" s="148"/>
      <c r="AA24" s="139" t="str">
        <f t="shared" ref="AA24:AA25" si="30">IFERROR(VLOOKUP(W24,$AU:$AW,3,0),"")</f>
        <v/>
      </c>
      <c r="AB24" s="155"/>
      <c r="AC24" s="136"/>
      <c r="AD24" s="158"/>
      <c r="AE24" s="138" t="str">
        <f t="shared" ref="AE24:AE25" si="31">IFERROR(VLOOKUP(AD24,$AU:$AX,4,0),"")</f>
        <v/>
      </c>
      <c r="AF24" s="151"/>
      <c r="AG24" s="148"/>
      <c r="AH24" s="139" t="str">
        <f t="shared" ref="AH24:AH25" si="32">IFERROR(VLOOKUP(AD24,$AU:$AW,3,0),"")</f>
        <v/>
      </c>
      <c r="AI24" s="155"/>
      <c r="AJ24" s="156"/>
      <c r="AK24" s="181"/>
      <c r="AL24" s="181"/>
      <c r="AM24" s="181"/>
      <c r="AN24" s="181"/>
      <c r="AO24" s="181"/>
      <c r="AP24" s="181"/>
      <c r="AQ24" s="181"/>
      <c r="AR24" s="181"/>
      <c r="AS24" s="186" t="s">
        <v>300</v>
      </c>
      <c r="AT24" s="181"/>
      <c r="AU24" s="181"/>
      <c r="AV24" s="181"/>
      <c r="AW24" s="181"/>
      <c r="AX24" s="181"/>
      <c r="AY24" s="181"/>
    </row>
    <row r="25" ht="26.25" customHeight="1">
      <c r="A25" s="166"/>
      <c r="B25" s="167"/>
      <c r="C25" s="168" t="str">
        <f t="shared" si="23"/>
        <v/>
      </c>
      <c r="D25" s="169"/>
      <c r="E25" s="170"/>
      <c r="F25" s="171" t="str">
        <f t="shared" si="24"/>
        <v/>
      </c>
      <c r="G25" s="154"/>
      <c r="H25" s="172"/>
      <c r="I25" s="167"/>
      <c r="J25" s="168" t="str">
        <f t="shared" si="25"/>
        <v/>
      </c>
      <c r="K25" s="169"/>
      <c r="L25" s="170"/>
      <c r="M25" s="171" t="str">
        <f t="shared" si="26"/>
        <v/>
      </c>
      <c r="N25" s="155"/>
      <c r="O25" s="166"/>
      <c r="P25" s="175"/>
      <c r="Q25" s="174" t="str">
        <f t="shared" si="27"/>
        <v/>
      </c>
      <c r="R25" s="191"/>
      <c r="S25" s="192"/>
      <c r="T25" s="193" t="str">
        <f t="shared" si="28"/>
        <v/>
      </c>
      <c r="U25" s="155"/>
      <c r="V25" s="166"/>
      <c r="W25" s="167"/>
      <c r="X25" s="168" t="str">
        <f t="shared" si="29"/>
        <v/>
      </c>
      <c r="Y25" s="169"/>
      <c r="Z25" s="170"/>
      <c r="AA25" s="171" t="str">
        <f t="shared" si="30"/>
        <v/>
      </c>
      <c r="AB25" s="155"/>
      <c r="AC25" s="166"/>
      <c r="AD25" s="167"/>
      <c r="AE25" s="168" t="str">
        <f t="shared" si="31"/>
        <v/>
      </c>
      <c r="AF25" s="169"/>
      <c r="AG25" s="170"/>
      <c r="AH25" s="171" t="str">
        <f t="shared" si="32"/>
        <v/>
      </c>
      <c r="AI25" s="155"/>
      <c r="AJ25" s="156"/>
      <c r="AK25" s="181"/>
      <c r="AL25" s="181"/>
      <c r="AM25" s="181"/>
      <c r="AN25" s="181"/>
      <c r="AO25" s="181"/>
      <c r="AP25" s="181"/>
      <c r="AQ25" s="181"/>
      <c r="AR25" s="181"/>
      <c r="AS25" s="186" t="s">
        <v>301</v>
      </c>
      <c r="AT25" s="181"/>
      <c r="AU25" s="181"/>
      <c r="AV25" s="181"/>
      <c r="AW25" s="181"/>
      <c r="AX25" s="181"/>
      <c r="AY25" s="181"/>
    </row>
    <row r="26" ht="26.25" customHeight="1">
      <c r="A26" s="194"/>
      <c r="B26" s="195"/>
      <c r="C26" s="196"/>
      <c r="D26" s="197"/>
      <c r="E26" s="198"/>
      <c r="F26" s="199"/>
      <c r="G26" s="200"/>
      <c r="H26" s="194"/>
      <c r="I26" s="195"/>
      <c r="J26" s="196"/>
      <c r="K26" s="197"/>
      <c r="L26" s="198"/>
      <c r="M26" s="199"/>
      <c r="N26" s="155"/>
      <c r="O26" s="194"/>
      <c r="P26" s="195"/>
      <c r="Q26" s="196"/>
      <c r="R26" s="197"/>
      <c r="S26" s="198"/>
      <c r="T26" s="199"/>
      <c r="U26" s="155"/>
      <c r="V26" s="194"/>
      <c r="W26" s="195"/>
      <c r="X26" s="196"/>
      <c r="Y26" s="197"/>
      <c r="Z26" s="198"/>
      <c r="AA26" s="199"/>
      <c r="AB26" s="155"/>
      <c r="AC26" s="194"/>
      <c r="AD26" s="195"/>
      <c r="AE26" s="196"/>
      <c r="AF26" s="197"/>
      <c r="AG26" s="198"/>
      <c r="AH26" s="199"/>
      <c r="AI26" s="155"/>
      <c r="AJ26" s="156"/>
      <c r="AK26" s="181"/>
      <c r="AL26" s="181"/>
      <c r="AM26" s="181"/>
      <c r="AN26" s="181"/>
      <c r="AO26" s="181"/>
      <c r="AP26" s="181"/>
      <c r="AQ26" s="181"/>
      <c r="AR26" s="181"/>
      <c r="AS26" s="186"/>
      <c r="AT26" s="181"/>
      <c r="AU26" s="181"/>
      <c r="AV26" s="181"/>
      <c r="AW26" s="181"/>
      <c r="AX26" s="181"/>
      <c r="AY26" s="181"/>
    </row>
    <row r="27" ht="26.25" customHeight="1" outlineLevel="1">
      <c r="A27" s="194"/>
      <c r="B27" s="201" t="s">
        <v>302</v>
      </c>
      <c r="C27" s="202"/>
      <c r="D27" s="203"/>
      <c r="E27" s="204"/>
      <c r="F27" s="199"/>
      <c r="G27" s="200"/>
      <c r="H27" s="194"/>
      <c r="I27" s="195"/>
      <c r="J27" s="196"/>
      <c r="K27" s="197"/>
      <c r="L27" s="198"/>
      <c r="M27" s="199"/>
      <c r="N27" s="155"/>
      <c r="O27" s="194"/>
      <c r="P27" s="195"/>
      <c r="Q27" s="196"/>
      <c r="R27" s="197"/>
      <c r="S27" s="198"/>
      <c r="T27" s="199"/>
      <c r="U27" s="155"/>
      <c r="V27" s="102" t="s">
        <v>303</v>
      </c>
      <c r="W27" s="98"/>
      <c r="X27" s="98"/>
      <c r="Y27" s="98"/>
      <c r="Z27" s="98"/>
      <c r="AA27" s="99"/>
      <c r="AB27" s="155"/>
      <c r="AC27" s="194"/>
      <c r="AD27" s="195"/>
      <c r="AE27" s="196"/>
      <c r="AF27" s="197"/>
      <c r="AG27" s="198"/>
      <c r="AH27" s="199"/>
      <c r="AI27" s="155"/>
      <c r="AJ27" s="156"/>
      <c r="AK27" s="181"/>
      <c r="AL27" s="181"/>
      <c r="AM27" s="181"/>
      <c r="AN27" s="181"/>
      <c r="AO27" s="181"/>
      <c r="AP27" s="181"/>
      <c r="AQ27" s="181"/>
      <c r="AR27" s="181"/>
      <c r="AS27" s="186"/>
      <c r="AT27" s="181"/>
      <c r="AU27" s="181"/>
      <c r="AV27" s="181"/>
      <c r="AW27" s="181"/>
      <c r="AX27" s="181"/>
      <c r="AY27" s="181"/>
    </row>
    <row r="28" ht="26.25" customHeight="1" outlineLevel="1">
      <c r="A28" s="194"/>
      <c r="B28" s="205" t="s">
        <v>199</v>
      </c>
      <c r="C28" s="206" t="s">
        <v>304</v>
      </c>
      <c r="D28" s="207"/>
      <c r="E28" s="208" t="s">
        <v>305</v>
      </c>
      <c r="F28" s="199"/>
      <c r="G28" s="200"/>
      <c r="H28" s="194"/>
      <c r="I28" s="195"/>
      <c r="J28" s="196"/>
      <c r="K28" s="197"/>
      <c r="L28" s="198"/>
      <c r="M28" s="199"/>
      <c r="N28" s="155"/>
      <c r="O28" s="194"/>
      <c r="P28" s="195"/>
      <c r="Q28" s="196"/>
      <c r="R28" s="197"/>
      <c r="S28" s="198"/>
      <c r="T28" s="199"/>
      <c r="U28" s="155"/>
      <c r="V28" s="105" t="s">
        <v>198</v>
      </c>
      <c r="W28" s="106" t="s">
        <v>199</v>
      </c>
      <c r="X28" s="107" t="s">
        <v>200</v>
      </c>
      <c r="Y28" s="106" t="s">
        <v>201</v>
      </c>
      <c r="Z28" s="106" t="s">
        <v>202</v>
      </c>
      <c r="AA28" s="108" t="s">
        <v>203</v>
      </c>
      <c r="AB28" s="155"/>
      <c r="AC28" s="194"/>
      <c r="AD28" s="195"/>
      <c r="AE28" s="196"/>
      <c r="AF28" s="197"/>
      <c r="AG28" s="198"/>
      <c r="AH28" s="199"/>
      <c r="AI28" s="155"/>
      <c r="AJ28" s="156"/>
      <c r="AK28" s="181"/>
      <c r="AL28" s="181"/>
      <c r="AM28" s="181"/>
      <c r="AN28" s="181"/>
      <c r="AO28" s="181"/>
      <c r="AP28" s="181"/>
      <c r="AQ28" s="181"/>
      <c r="AR28" s="181"/>
      <c r="AS28" s="186"/>
      <c r="AT28" s="181"/>
      <c r="AU28" s="181"/>
      <c r="AV28" s="181"/>
      <c r="AW28" s="181"/>
      <c r="AX28" s="181"/>
      <c r="AY28" s="181"/>
    </row>
    <row r="29" ht="26.25" customHeight="1" outlineLevel="1">
      <c r="A29" s="194"/>
      <c r="B29" s="209"/>
      <c r="C29" s="206" t="s">
        <v>306</v>
      </c>
      <c r="D29" s="209"/>
      <c r="E29" s="209"/>
      <c r="F29" s="199"/>
      <c r="G29" s="200"/>
      <c r="H29" s="194"/>
      <c r="I29" s="195"/>
      <c r="J29" s="196"/>
      <c r="K29" s="197"/>
      <c r="L29" s="198"/>
      <c r="M29" s="199"/>
      <c r="N29" s="155"/>
      <c r="O29" s="194"/>
      <c r="P29" s="195"/>
      <c r="Q29" s="196"/>
      <c r="R29" s="197"/>
      <c r="S29" s="198"/>
      <c r="T29" s="199"/>
      <c r="U29" s="155"/>
      <c r="V29" s="116">
        <v>43983.0</v>
      </c>
      <c r="W29" s="117" t="s">
        <v>307</v>
      </c>
      <c r="X29" s="118" t="str">
        <f>IFERROR(VLOOKUP(W29,$AU:$AX,4,0),"")</f>
        <v/>
      </c>
      <c r="Y29" s="119" t="s">
        <v>11</v>
      </c>
      <c r="Z29" s="119" t="s">
        <v>232</v>
      </c>
      <c r="AA29" s="120" t="s">
        <v>308</v>
      </c>
      <c r="AB29" s="155"/>
      <c r="AC29" s="194"/>
      <c r="AD29" s="195"/>
      <c r="AE29" s="196"/>
      <c r="AF29" s="197"/>
      <c r="AG29" s="198"/>
      <c r="AH29" s="199"/>
      <c r="AI29" s="155"/>
      <c r="AJ29" s="156"/>
      <c r="AK29" s="181"/>
      <c r="AL29" s="181"/>
      <c r="AM29" s="181"/>
      <c r="AN29" s="181"/>
      <c r="AO29" s="181"/>
      <c r="AP29" s="181"/>
      <c r="AQ29" s="181"/>
      <c r="AR29" s="181"/>
      <c r="AS29" s="186"/>
      <c r="AT29" s="181"/>
      <c r="AU29" s="181"/>
      <c r="AV29" s="181"/>
      <c r="AW29" s="181"/>
      <c r="AX29" s="181"/>
      <c r="AY29" s="181"/>
    </row>
    <row r="30" ht="26.25" customHeight="1" outlineLevel="1">
      <c r="A30" s="194"/>
      <c r="B30" s="210" t="s">
        <v>241</v>
      </c>
      <c r="C30" s="211" t="str">
        <f t="shared" ref="C30:C33" si="33">IFERROR(VLOOKUP(B30,'FORMÜLLER'!T:Z,5,0),"-")</f>
        <v>-</v>
      </c>
      <c r="D30" s="212"/>
      <c r="E30" s="213" t="s">
        <v>263</v>
      </c>
      <c r="F30" s="156">
        <f t="shared" ref="F30:F33" si="34">COUNTIF($A$3:$F$25,B30)</f>
        <v>1</v>
      </c>
      <c r="G30" s="214"/>
      <c r="H30" s="194"/>
      <c r="I30" s="195"/>
      <c r="J30" s="196"/>
      <c r="K30" s="197"/>
      <c r="L30" s="198"/>
      <c r="M30" s="199"/>
      <c r="N30" s="155"/>
      <c r="O30" s="194"/>
      <c r="P30" s="195"/>
      <c r="Q30" s="196"/>
      <c r="R30" s="197"/>
      <c r="S30" s="198"/>
      <c r="T30" s="199"/>
      <c r="U30" s="155"/>
      <c r="V30" s="136">
        <v>43993.0</v>
      </c>
      <c r="W30" s="137" t="s">
        <v>309</v>
      </c>
      <c r="X30" s="138"/>
      <c r="Y30" s="34" t="s">
        <v>19</v>
      </c>
      <c r="Z30" s="34" t="s">
        <v>214</v>
      </c>
      <c r="AA30" s="145" t="s">
        <v>287</v>
      </c>
      <c r="AB30" s="155"/>
      <c r="AC30" s="194"/>
      <c r="AD30" s="195"/>
      <c r="AE30" s="196"/>
      <c r="AF30" s="197"/>
      <c r="AG30" s="198"/>
      <c r="AH30" s="199"/>
      <c r="AI30" s="155"/>
      <c r="AJ30" s="156"/>
      <c r="AK30" s="181"/>
      <c r="AL30" s="181"/>
      <c r="AM30" s="181"/>
      <c r="AN30" s="181"/>
      <c r="AO30" s="181"/>
      <c r="AP30" s="181"/>
      <c r="AQ30" s="181"/>
      <c r="AR30" s="181"/>
      <c r="AS30" s="186"/>
      <c r="AT30" s="181"/>
      <c r="AU30" s="181"/>
      <c r="AV30" s="181"/>
      <c r="AW30" s="181"/>
      <c r="AX30" s="181"/>
      <c r="AY30" s="181"/>
    </row>
    <row r="31" ht="26.25" customHeight="1" outlineLevel="1">
      <c r="A31" s="194"/>
      <c r="B31" s="210" t="s">
        <v>231</v>
      </c>
      <c r="C31" s="211" t="str">
        <f t="shared" si="33"/>
        <v>-</v>
      </c>
      <c r="D31" s="212"/>
      <c r="E31" s="213" t="s">
        <v>301</v>
      </c>
      <c r="F31" s="156">
        <f t="shared" si="34"/>
        <v>1</v>
      </c>
      <c r="G31" s="214"/>
      <c r="H31" s="194"/>
      <c r="I31" s="195"/>
      <c r="J31" s="196"/>
      <c r="K31" s="197"/>
      <c r="L31" s="198"/>
      <c r="M31" s="199"/>
      <c r="N31" s="155"/>
      <c r="O31" s="194"/>
      <c r="P31" s="195"/>
      <c r="Q31" s="196"/>
      <c r="R31" s="197"/>
      <c r="S31" s="198"/>
      <c r="T31" s="199"/>
      <c r="U31" s="155"/>
      <c r="V31" s="136">
        <v>43996.0</v>
      </c>
      <c r="W31" s="137" t="s">
        <v>310</v>
      </c>
      <c r="X31" s="138" t="str">
        <f>IFERROR(VLOOKUP(W31,$AU:$AX,4,0),"")</f>
        <v/>
      </c>
      <c r="Y31" s="34" t="s">
        <v>19</v>
      </c>
      <c r="Z31" s="34" t="s">
        <v>214</v>
      </c>
      <c r="AA31" s="145" t="s">
        <v>311</v>
      </c>
      <c r="AB31" s="155"/>
      <c r="AC31" s="194"/>
      <c r="AD31" s="195"/>
      <c r="AE31" s="196"/>
      <c r="AF31" s="197"/>
      <c r="AG31" s="198"/>
      <c r="AH31" s="199"/>
      <c r="AI31" s="155"/>
      <c r="AJ31" s="156"/>
      <c r="AK31" s="181"/>
      <c r="AL31" s="181"/>
      <c r="AM31" s="181"/>
      <c r="AN31" s="181"/>
      <c r="AO31" s="181"/>
      <c r="AP31" s="181"/>
      <c r="AQ31" s="181"/>
      <c r="AR31" s="181"/>
      <c r="AS31" s="186"/>
      <c r="AT31" s="181"/>
      <c r="AU31" s="181"/>
      <c r="AV31" s="181"/>
      <c r="AW31" s="181"/>
      <c r="AX31" s="181"/>
      <c r="AY31" s="181"/>
    </row>
    <row r="32" ht="26.25" customHeight="1" outlineLevel="1">
      <c r="A32" s="194"/>
      <c r="B32" s="210" t="s">
        <v>223</v>
      </c>
      <c r="C32" s="211" t="str">
        <f t="shared" si="33"/>
        <v>-</v>
      </c>
      <c r="D32" s="212"/>
      <c r="E32" s="213" t="s">
        <v>300</v>
      </c>
      <c r="F32" s="156">
        <f t="shared" si="34"/>
        <v>1</v>
      </c>
      <c r="G32" s="214"/>
      <c r="H32" s="194"/>
      <c r="I32" s="195"/>
      <c r="J32" s="196"/>
      <c r="K32" s="197"/>
      <c r="L32" s="198"/>
      <c r="M32" s="199"/>
      <c r="N32" s="155"/>
      <c r="O32" s="194"/>
      <c r="P32" s="195"/>
      <c r="Q32" s="196"/>
      <c r="R32" s="197"/>
      <c r="S32" s="198"/>
      <c r="T32" s="199"/>
      <c r="U32" s="155"/>
      <c r="V32" s="136"/>
      <c r="W32" s="137"/>
      <c r="X32" s="138"/>
      <c r="Y32" s="34"/>
      <c r="Z32" s="34"/>
      <c r="AA32" s="139" t="str">
        <f t="shared" ref="AA32:AA33" si="35">IFERROR(VLOOKUP(W32,$AU:$AW,3,0),"")</f>
        <v/>
      </c>
      <c r="AB32" s="155"/>
      <c r="AC32" s="194"/>
      <c r="AD32" s="195"/>
      <c r="AE32" s="196"/>
      <c r="AF32" s="197"/>
      <c r="AG32" s="198"/>
      <c r="AH32" s="199"/>
      <c r="AI32" s="155"/>
      <c r="AJ32" s="156"/>
      <c r="AK32" s="181"/>
      <c r="AL32" s="181"/>
      <c r="AM32" s="181"/>
      <c r="AN32" s="181"/>
      <c r="AO32" s="181"/>
      <c r="AP32" s="181"/>
      <c r="AQ32" s="181"/>
      <c r="AR32" s="181"/>
      <c r="AS32" s="186"/>
      <c r="AT32" s="181"/>
      <c r="AU32" s="181"/>
      <c r="AV32" s="181"/>
      <c r="AW32" s="181"/>
      <c r="AX32" s="181"/>
      <c r="AY32" s="181"/>
    </row>
    <row r="33" ht="26.25" customHeight="1" outlineLevel="1">
      <c r="A33" s="194"/>
      <c r="B33" s="210" t="s">
        <v>211</v>
      </c>
      <c r="C33" s="211" t="str">
        <f t="shared" si="33"/>
        <v>-</v>
      </c>
      <c r="D33" s="212"/>
      <c r="E33" s="213" t="s">
        <v>312</v>
      </c>
      <c r="F33" s="156">
        <f t="shared" si="34"/>
        <v>1</v>
      </c>
      <c r="G33" s="214"/>
      <c r="H33" s="194"/>
      <c r="I33" s="195"/>
      <c r="J33" s="196"/>
      <c r="K33" s="197"/>
      <c r="L33" s="198"/>
      <c r="M33" s="199"/>
      <c r="N33" s="155"/>
      <c r="O33" s="194"/>
      <c r="P33" s="195"/>
      <c r="Q33" s="196"/>
      <c r="R33" s="197"/>
      <c r="S33" s="198"/>
      <c r="T33" s="199"/>
      <c r="U33" s="155"/>
      <c r="V33" s="136"/>
      <c r="W33" s="153"/>
      <c r="X33" s="138" t="str">
        <f>IFERROR(VLOOKUP(W33,$AU:$AX,4,0),"")</f>
        <v/>
      </c>
      <c r="Y33" s="34"/>
      <c r="Z33" s="34"/>
      <c r="AA33" s="139" t="str">
        <f t="shared" si="35"/>
        <v/>
      </c>
      <c r="AB33" s="155"/>
      <c r="AC33" s="194"/>
      <c r="AD33" s="195"/>
      <c r="AE33" s="196"/>
      <c r="AF33" s="197"/>
      <c r="AG33" s="198"/>
      <c r="AH33" s="199"/>
      <c r="AI33" s="155"/>
      <c r="AJ33" s="156"/>
      <c r="AK33" s="181"/>
      <c r="AL33" s="181"/>
      <c r="AM33" s="181"/>
      <c r="AN33" s="181"/>
      <c r="AO33" s="181"/>
      <c r="AP33" s="181"/>
      <c r="AQ33" s="181"/>
      <c r="AR33" s="181"/>
      <c r="AS33" s="186"/>
      <c r="AT33" s="181"/>
      <c r="AU33" s="181"/>
      <c r="AV33" s="181"/>
      <c r="AW33" s="181"/>
      <c r="AX33" s="181"/>
      <c r="AY33" s="181"/>
    </row>
    <row r="34" ht="26.25" customHeight="1" outlineLevel="1">
      <c r="A34" s="194"/>
      <c r="B34" s="215"/>
      <c r="C34" s="216"/>
      <c r="D34" s="217"/>
      <c r="E34" s="199"/>
      <c r="F34" s="156"/>
      <c r="G34" s="214"/>
      <c r="H34" s="194"/>
      <c r="I34" s="195"/>
      <c r="J34" s="196"/>
      <c r="K34" s="197"/>
      <c r="L34" s="198"/>
      <c r="M34" s="199"/>
      <c r="N34" s="155"/>
      <c r="O34" s="194"/>
      <c r="P34" s="195"/>
      <c r="Q34" s="196"/>
      <c r="R34" s="197"/>
      <c r="S34" s="198"/>
      <c r="T34" s="199"/>
      <c r="U34" s="155"/>
      <c r="V34" s="136"/>
      <c r="W34" s="153"/>
      <c r="X34" s="138"/>
      <c r="Y34" s="34"/>
      <c r="Z34" s="34"/>
      <c r="AA34" s="139"/>
      <c r="AB34" s="155"/>
      <c r="AC34" s="194"/>
      <c r="AD34" s="195"/>
      <c r="AE34" s="196"/>
      <c r="AF34" s="197"/>
      <c r="AG34" s="198"/>
      <c r="AH34" s="199"/>
      <c r="AI34" s="155"/>
      <c r="AJ34" s="156"/>
      <c r="AK34" s="181"/>
      <c r="AL34" s="181"/>
      <c r="AM34" s="181"/>
      <c r="AN34" s="181"/>
      <c r="AO34" s="181"/>
      <c r="AP34" s="181"/>
      <c r="AQ34" s="181"/>
      <c r="AR34" s="181"/>
      <c r="AS34" s="186"/>
      <c r="AT34" s="181"/>
      <c r="AU34" s="181"/>
      <c r="AV34" s="181"/>
      <c r="AW34" s="181"/>
      <c r="AX34" s="181"/>
      <c r="AY34" s="181"/>
    </row>
    <row r="35" ht="26.25" customHeight="1" outlineLevel="1">
      <c r="A35" s="194"/>
      <c r="B35" s="201" t="s">
        <v>313</v>
      </c>
      <c r="C35" s="202"/>
      <c r="D35" s="203"/>
      <c r="E35" s="204"/>
      <c r="F35" s="156"/>
      <c r="G35" s="214"/>
      <c r="H35" s="194"/>
      <c r="I35" s="195"/>
      <c r="J35" s="196"/>
      <c r="K35" s="197"/>
      <c r="L35" s="198"/>
      <c r="M35" s="199"/>
      <c r="N35" s="155"/>
      <c r="O35" s="194"/>
      <c r="P35" s="195"/>
      <c r="Q35" s="196"/>
      <c r="R35" s="197"/>
      <c r="S35" s="198"/>
      <c r="T35" s="199"/>
      <c r="U35" s="155"/>
      <c r="V35" s="136"/>
      <c r="W35" s="158"/>
      <c r="X35" s="138" t="str">
        <f t="shared" ref="X35:X36" si="36">IFERROR(VLOOKUP(W35,$AU:$AX,4,0),"")</f>
        <v/>
      </c>
      <c r="Y35" s="151"/>
      <c r="Z35" s="148"/>
      <c r="AA35" s="139" t="str">
        <f t="shared" ref="AA35:AA36" si="37">IFERROR(VLOOKUP(W35,$AU:$AW,3,0),"")</f>
        <v/>
      </c>
      <c r="AB35" s="155"/>
      <c r="AC35" s="194"/>
      <c r="AD35" s="195"/>
      <c r="AE35" s="196"/>
      <c r="AF35" s="197"/>
      <c r="AG35" s="198"/>
      <c r="AH35" s="199"/>
      <c r="AI35" s="155"/>
      <c r="AJ35" s="156"/>
      <c r="AK35" s="181"/>
      <c r="AL35" s="181"/>
      <c r="AM35" s="181"/>
      <c r="AN35" s="181"/>
      <c r="AO35" s="181"/>
      <c r="AP35" s="181"/>
      <c r="AQ35" s="181"/>
      <c r="AR35" s="181"/>
      <c r="AS35" s="186"/>
      <c r="AT35" s="181"/>
      <c r="AU35" s="181"/>
      <c r="AV35" s="181"/>
      <c r="AW35" s="181"/>
      <c r="AX35" s="181"/>
      <c r="AY35" s="181"/>
    </row>
    <row r="36" ht="26.25" customHeight="1" outlineLevel="1">
      <c r="A36" s="194"/>
      <c r="B36" s="205" t="s">
        <v>199</v>
      </c>
      <c r="C36" s="206" t="s">
        <v>304</v>
      </c>
      <c r="D36" s="207"/>
      <c r="E36" s="208" t="s">
        <v>305</v>
      </c>
      <c r="F36" s="156"/>
      <c r="G36" s="214"/>
      <c r="H36" s="194"/>
      <c r="I36" s="195"/>
      <c r="J36" s="196"/>
      <c r="K36" s="197"/>
      <c r="L36" s="198"/>
      <c r="M36" s="199"/>
      <c r="N36" s="155"/>
      <c r="O36" s="194"/>
      <c r="P36" s="195"/>
      <c r="Q36" s="196"/>
      <c r="R36" s="197"/>
      <c r="S36" s="198"/>
      <c r="T36" s="199"/>
      <c r="U36" s="155"/>
      <c r="V36" s="166"/>
      <c r="W36" s="167"/>
      <c r="X36" s="168" t="str">
        <f t="shared" si="36"/>
        <v/>
      </c>
      <c r="Y36" s="169"/>
      <c r="Z36" s="170"/>
      <c r="AA36" s="171" t="str">
        <f t="shared" si="37"/>
        <v/>
      </c>
      <c r="AB36" s="155"/>
      <c r="AC36" s="194"/>
      <c r="AD36" s="195"/>
      <c r="AE36" s="196"/>
      <c r="AF36" s="197"/>
      <c r="AG36" s="198"/>
      <c r="AH36" s="199"/>
      <c r="AI36" s="155"/>
      <c r="AJ36" s="156"/>
      <c r="AK36" s="181"/>
      <c r="AL36" s="181"/>
      <c r="AM36" s="181"/>
      <c r="AN36" s="181"/>
      <c r="AO36" s="181"/>
      <c r="AP36" s="181"/>
      <c r="AQ36" s="181"/>
      <c r="AR36" s="181"/>
      <c r="AS36" s="186"/>
      <c r="AT36" s="181"/>
      <c r="AU36" s="181"/>
      <c r="AV36" s="181"/>
      <c r="AW36" s="181"/>
      <c r="AX36" s="181"/>
      <c r="AY36" s="181"/>
    </row>
    <row r="37" ht="26.25" customHeight="1" outlineLevel="1">
      <c r="A37" s="194"/>
      <c r="B37" s="209"/>
      <c r="C37" s="206" t="s">
        <v>306</v>
      </c>
      <c r="D37" s="209"/>
      <c r="E37" s="209"/>
      <c r="F37" s="156"/>
      <c r="G37" s="200"/>
      <c r="H37" s="194"/>
      <c r="I37" s="195"/>
      <c r="J37" s="196"/>
      <c r="K37" s="197"/>
      <c r="L37" s="198"/>
      <c r="M37" s="199"/>
      <c r="N37" s="155"/>
      <c r="O37" s="194"/>
      <c r="P37" s="195"/>
      <c r="Q37" s="196"/>
      <c r="R37" s="197"/>
      <c r="S37" s="198"/>
      <c r="T37" s="199"/>
      <c r="U37" s="155"/>
      <c r="V37" s="194"/>
      <c r="W37" s="195"/>
      <c r="X37" s="196"/>
      <c r="Y37" s="197"/>
      <c r="Z37" s="198"/>
      <c r="AA37" s="199"/>
      <c r="AB37" s="155"/>
      <c r="AC37" s="194"/>
      <c r="AD37" s="195"/>
      <c r="AE37" s="196"/>
      <c r="AF37" s="197"/>
      <c r="AG37" s="198"/>
      <c r="AH37" s="199"/>
      <c r="AI37" s="155"/>
      <c r="AJ37" s="156"/>
      <c r="AK37" s="181"/>
      <c r="AL37" s="181"/>
      <c r="AM37" s="181"/>
      <c r="AN37" s="181"/>
      <c r="AO37" s="181"/>
      <c r="AP37" s="181"/>
      <c r="AQ37" s="181"/>
      <c r="AR37" s="181"/>
      <c r="AS37" s="186"/>
      <c r="AT37" s="181"/>
      <c r="AU37" s="181"/>
      <c r="AV37" s="181"/>
      <c r="AW37" s="181"/>
      <c r="AX37" s="181"/>
      <c r="AY37" s="181"/>
    </row>
    <row r="38" ht="26.25" customHeight="1" outlineLevel="1">
      <c r="A38" s="194"/>
      <c r="B38" s="210" t="s">
        <v>291</v>
      </c>
      <c r="C38" s="211" t="str">
        <f t="shared" ref="C38:C42" si="38">IFERROR(VLOOKUP(B38,'FORMÜLLER'!L:R,5,0),"-")</f>
        <v>-</v>
      </c>
      <c r="D38" s="212"/>
      <c r="E38" s="213" t="s">
        <v>258</v>
      </c>
      <c r="F38" s="156">
        <f t="shared" ref="F38:F42" si="39">COUNTIF($A$3:$F$25,B38)</f>
        <v>1</v>
      </c>
      <c r="G38" s="200"/>
      <c r="H38" s="194"/>
      <c r="I38" s="195"/>
      <c r="J38" s="196"/>
      <c r="K38" s="197"/>
      <c r="L38" s="198"/>
      <c r="M38" s="199"/>
      <c r="N38" s="155"/>
      <c r="O38" s="194"/>
      <c r="P38" s="195"/>
      <c r="Q38" s="196"/>
      <c r="R38" s="197"/>
      <c r="S38" s="198"/>
      <c r="T38" s="199"/>
      <c r="U38" s="155"/>
      <c r="V38" s="194"/>
      <c r="W38" s="195"/>
      <c r="X38" s="196"/>
      <c r="Y38" s="197"/>
      <c r="Z38" s="198"/>
      <c r="AA38" s="199"/>
      <c r="AB38" s="155"/>
      <c r="AC38" s="194"/>
      <c r="AD38" s="195"/>
      <c r="AE38" s="196"/>
      <c r="AF38" s="197"/>
      <c r="AG38" s="198"/>
      <c r="AH38" s="199"/>
      <c r="AI38" s="155"/>
      <c r="AJ38" s="156"/>
      <c r="AK38" s="181"/>
      <c r="AL38" s="181"/>
      <c r="AM38" s="181"/>
      <c r="AN38" s="181"/>
      <c r="AO38" s="181"/>
      <c r="AP38" s="181"/>
      <c r="AQ38" s="181"/>
      <c r="AR38" s="181"/>
      <c r="AS38" s="186"/>
      <c r="AT38" s="181"/>
      <c r="AU38" s="181"/>
      <c r="AV38" s="181"/>
      <c r="AW38" s="181"/>
      <c r="AX38" s="181"/>
      <c r="AY38" s="181"/>
    </row>
    <row r="39" ht="26.25" customHeight="1" outlineLevel="1">
      <c r="A39" s="194"/>
      <c r="B39" s="210" t="s">
        <v>297</v>
      </c>
      <c r="C39" s="211" t="str">
        <f t="shared" si="38"/>
        <v>-</v>
      </c>
      <c r="D39" s="212"/>
      <c r="E39" s="213" t="s">
        <v>314</v>
      </c>
      <c r="F39" s="156">
        <f t="shared" si="39"/>
        <v>1</v>
      </c>
      <c r="G39" s="200"/>
      <c r="H39" s="194"/>
      <c r="I39" s="195"/>
      <c r="J39" s="196"/>
      <c r="K39" s="197"/>
      <c r="L39" s="198"/>
      <c r="M39" s="199"/>
      <c r="N39" s="155"/>
      <c r="O39" s="194"/>
      <c r="P39" s="195"/>
      <c r="Q39" s="196"/>
      <c r="R39" s="197"/>
      <c r="S39" s="198"/>
      <c r="T39" s="199"/>
      <c r="U39" s="155"/>
      <c r="V39" s="194"/>
      <c r="W39" s="195"/>
      <c r="X39" s="196"/>
      <c r="Y39" s="197"/>
      <c r="Z39" s="198"/>
      <c r="AA39" s="199"/>
      <c r="AB39" s="155"/>
      <c r="AC39" s="194"/>
      <c r="AD39" s="195"/>
      <c r="AE39" s="196"/>
      <c r="AF39" s="197"/>
      <c r="AG39" s="198"/>
      <c r="AH39" s="199"/>
      <c r="AI39" s="155"/>
      <c r="AJ39" s="156"/>
      <c r="AK39" s="181"/>
      <c r="AL39" s="181"/>
      <c r="AM39" s="181"/>
      <c r="AN39" s="181"/>
      <c r="AO39" s="181"/>
      <c r="AP39" s="181"/>
      <c r="AQ39" s="181"/>
      <c r="AR39" s="181"/>
      <c r="AS39" s="186"/>
      <c r="AT39" s="181"/>
      <c r="AU39" s="181"/>
      <c r="AV39" s="181"/>
      <c r="AW39" s="181"/>
      <c r="AX39" s="181"/>
      <c r="AY39" s="181"/>
    </row>
    <row r="40" ht="26.25" customHeight="1" outlineLevel="1">
      <c r="A40" s="194"/>
      <c r="B40" s="210" t="s">
        <v>274</v>
      </c>
      <c r="C40" s="211" t="str">
        <f t="shared" si="38"/>
        <v>-</v>
      </c>
      <c r="D40" s="212"/>
      <c r="E40" s="213" t="s">
        <v>312</v>
      </c>
      <c r="F40" s="156">
        <f t="shared" si="39"/>
        <v>1</v>
      </c>
      <c r="G40" s="200"/>
      <c r="H40" s="194"/>
      <c r="I40" s="195"/>
      <c r="J40" s="196"/>
      <c r="K40" s="197"/>
      <c r="L40" s="198"/>
      <c r="M40" s="199"/>
      <c r="N40" s="155"/>
      <c r="O40" s="194"/>
      <c r="P40" s="195"/>
      <c r="Q40" s="196"/>
      <c r="R40" s="197"/>
      <c r="S40" s="198"/>
      <c r="T40" s="199"/>
      <c r="U40" s="155"/>
      <c r="V40" s="194"/>
      <c r="W40" s="195"/>
      <c r="X40" s="196"/>
      <c r="Y40" s="197"/>
      <c r="Z40" s="198"/>
      <c r="AA40" s="199"/>
      <c r="AB40" s="155"/>
      <c r="AC40" s="194"/>
      <c r="AD40" s="195"/>
      <c r="AE40" s="196"/>
      <c r="AF40" s="197"/>
      <c r="AG40" s="198"/>
      <c r="AH40" s="199"/>
      <c r="AI40" s="155"/>
      <c r="AJ40" s="156"/>
      <c r="AK40" s="181"/>
      <c r="AL40" s="181"/>
      <c r="AM40" s="181"/>
      <c r="AN40" s="181"/>
      <c r="AO40" s="181"/>
      <c r="AP40" s="181"/>
      <c r="AQ40" s="181"/>
      <c r="AR40" s="181"/>
      <c r="AS40" s="186"/>
      <c r="AT40" s="181"/>
      <c r="AU40" s="181"/>
      <c r="AV40" s="181"/>
      <c r="AW40" s="181"/>
      <c r="AX40" s="181"/>
      <c r="AY40" s="181"/>
    </row>
    <row r="41" ht="26.25" customHeight="1" outlineLevel="1">
      <c r="A41" s="194"/>
      <c r="B41" s="210" t="s">
        <v>285</v>
      </c>
      <c r="C41" s="211" t="str">
        <f t="shared" si="38"/>
        <v>-</v>
      </c>
      <c r="D41" s="212"/>
      <c r="E41" s="213" t="s">
        <v>221</v>
      </c>
      <c r="F41" s="156">
        <f t="shared" si="39"/>
        <v>1</v>
      </c>
      <c r="G41" s="200"/>
      <c r="H41" s="194"/>
      <c r="I41" s="195"/>
      <c r="J41" s="196"/>
      <c r="K41" s="197"/>
      <c r="L41" s="198"/>
      <c r="M41" s="199"/>
      <c r="N41" s="155"/>
      <c r="O41" s="194"/>
      <c r="P41" s="195"/>
      <c r="Q41" s="196"/>
      <c r="R41" s="197"/>
      <c r="S41" s="198"/>
      <c r="T41" s="199"/>
      <c r="U41" s="155"/>
      <c r="V41" s="194"/>
      <c r="W41" s="195"/>
      <c r="X41" s="196"/>
      <c r="Y41" s="197"/>
      <c r="Z41" s="198"/>
      <c r="AA41" s="199"/>
      <c r="AB41" s="155"/>
      <c r="AC41" s="194"/>
      <c r="AD41" s="195"/>
      <c r="AE41" s="196"/>
      <c r="AF41" s="197"/>
      <c r="AG41" s="198"/>
      <c r="AH41" s="199"/>
      <c r="AI41" s="155"/>
      <c r="AJ41" s="156"/>
      <c r="AK41" s="181"/>
      <c r="AL41" s="181"/>
      <c r="AM41" s="181"/>
      <c r="AN41" s="181"/>
      <c r="AO41" s="181"/>
      <c r="AP41" s="181"/>
      <c r="AQ41" s="181"/>
      <c r="AR41" s="181"/>
      <c r="AS41" s="186"/>
      <c r="AT41" s="181"/>
      <c r="AU41" s="181"/>
      <c r="AV41" s="181"/>
      <c r="AW41" s="181"/>
      <c r="AX41" s="181"/>
      <c r="AY41" s="181"/>
    </row>
    <row r="42" ht="26.25" customHeight="1" outlineLevel="1">
      <c r="A42" s="194"/>
      <c r="B42" s="210" t="s">
        <v>279</v>
      </c>
      <c r="C42" s="211" t="str">
        <f t="shared" si="38"/>
        <v>-</v>
      </c>
      <c r="D42" s="212"/>
      <c r="E42" s="213" t="s">
        <v>315</v>
      </c>
      <c r="F42" s="156">
        <f t="shared" si="39"/>
        <v>1</v>
      </c>
      <c r="G42" s="200"/>
      <c r="H42" s="194"/>
      <c r="I42" s="195"/>
      <c r="J42" s="196"/>
      <c r="K42" s="197"/>
      <c r="L42" s="198"/>
      <c r="M42" s="199"/>
      <c r="N42" s="155"/>
      <c r="O42" s="194"/>
      <c r="P42" s="195"/>
      <c r="Q42" s="196"/>
      <c r="R42" s="197"/>
      <c r="S42" s="198"/>
      <c r="T42" s="199"/>
      <c r="U42" s="155"/>
      <c r="V42" s="194"/>
      <c r="W42" s="195"/>
      <c r="X42" s="196"/>
      <c r="Y42" s="197"/>
      <c r="Z42" s="198"/>
      <c r="AA42" s="199"/>
      <c r="AB42" s="155"/>
      <c r="AC42" s="194"/>
      <c r="AD42" s="195"/>
      <c r="AE42" s="196"/>
      <c r="AF42" s="197"/>
      <c r="AG42" s="198"/>
      <c r="AH42" s="199"/>
      <c r="AI42" s="155"/>
      <c r="AJ42" s="156"/>
      <c r="AK42" s="181"/>
      <c r="AL42" s="181"/>
      <c r="AM42" s="181"/>
      <c r="AN42" s="181"/>
      <c r="AO42" s="181"/>
      <c r="AP42" s="181"/>
      <c r="AQ42" s="181"/>
      <c r="AR42" s="181"/>
      <c r="AS42" s="186"/>
      <c r="AT42" s="181"/>
      <c r="AU42" s="181"/>
      <c r="AV42" s="181"/>
      <c r="AW42" s="181"/>
      <c r="AX42" s="181"/>
      <c r="AY42" s="181"/>
    </row>
  </sheetData>
  <mergeCells count="22">
    <mergeCell ref="O15:T15"/>
    <mergeCell ref="V15:AA15"/>
    <mergeCell ref="O16:T16"/>
    <mergeCell ref="V16:AA16"/>
    <mergeCell ref="AC16:AH16"/>
    <mergeCell ref="V27:AA27"/>
    <mergeCell ref="A1:F1"/>
    <mergeCell ref="H1:M1"/>
    <mergeCell ref="O1:T1"/>
    <mergeCell ref="V1:AA1"/>
    <mergeCell ref="AC1:AH1"/>
    <mergeCell ref="H15:M15"/>
    <mergeCell ref="AC15:AH15"/>
    <mergeCell ref="D36:D37"/>
    <mergeCell ref="E36:E37"/>
    <mergeCell ref="A15:F15"/>
    <mergeCell ref="A16:F16"/>
    <mergeCell ref="H16:M16"/>
    <mergeCell ref="B28:B29"/>
    <mergeCell ref="D28:D29"/>
    <mergeCell ref="E28:E29"/>
    <mergeCell ref="B36:B37"/>
  </mergeCells>
  <conditionalFormatting sqref="G1:G42 N2 U2 AB2 AI2:AJ2 N17 U17 AB17 AI17">
    <cfRule type="cellIs" dxfId="0" priority="1" operator="greaterThan">
      <formula>4</formula>
    </cfRule>
  </conditionalFormatting>
  <conditionalFormatting sqref="N1:N42">
    <cfRule type="cellIs" dxfId="0" priority="2" operator="greaterThan">
      <formula>4</formula>
    </cfRule>
  </conditionalFormatting>
  <conditionalFormatting sqref="U1:U42">
    <cfRule type="cellIs" dxfId="0" priority="3" operator="greaterThan">
      <formula>4</formula>
    </cfRule>
  </conditionalFormatting>
  <conditionalFormatting sqref="AB1:AB42">
    <cfRule type="cellIs" dxfId="0" priority="4" operator="greaterThan">
      <formula>4</formula>
    </cfRule>
  </conditionalFormatting>
  <conditionalFormatting sqref="AI1:AI42">
    <cfRule type="cellIs" dxfId="0" priority="5" operator="greaterThan">
      <formula>4</formula>
    </cfRule>
  </conditionalFormatting>
  <conditionalFormatting sqref="G1:G42 N1:N42 U1:U42 AB1:AB42 AI1:AJ42">
    <cfRule type="cellIs" dxfId="0" priority="6" operator="greaterThan">
      <formula>4</formula>
    </cfRule>
  </conditionalFormatting>
  <conditionalFormatting sqref="AY1:AY42">
    <cfRule type="cellIs" dxfId="1" priority="7" operator="equal">
      <formula>1</formula>
    </cfRule>
  </conditionalFormatting>
  <dataValidations>
    <dataValidation type="custom" allowBlank="1" showDropDown="1" sqref="H3:H14 O3:O14 V3:V14 AC3:AC14 H18:H25 O18:O25 V18:V25 AC18:AC25 V29:V36">
      <formula1>OR(NOT(ISERROR(DATEVALUE(H3))), AND(ISNUMBER(H3), LEFT(CELL("format", H3))="D"))</formula1>
    </dataValidation>
    <dataValidation type="list" allowBlank="1" showDropDown="1" sqref="B18:B25">
      <formula1>'LİSANSÜSTÜ UZAKTAN FİNAL SINAVI'!$B$38:$B$42</formula1>
    </dataValidation>
    <dataValidation type="list" allowBlank="1" showErrorMessage="1" sqref="D3:D14 K3:K14 R3:R14 Y3:Y14 AF3:AF14 AK3:AK14 D18:D25 K18:K25 R18:R25 Y18:Y25 AF18:AF25 Y29:Y36">
      <formula1>"09:00 - 11:59,12:00 - 13:59,14:00 - 15:59,16:00 - 16:59,17:00 – 17:59,18:00 – 18:59"</formula1>
    </dataValidation>
    <dataValidation type="list" allowBlank="1" sqref="E3:E14 L3:L14 S3:S14 Z3:Z14 AG3:AG14 E18:E25 L18:L25 S18:S25 Z18:Z25 AG18:AG25 Z29:Z36">
      <formula1>"Sözlü,Online Sınav,Kısa Süreli Ödev,Uzun Süreli Ödev"</formula1>
    </dataValidation>
    <dataValidation type="list" allowBlank="1" showDropDown="1" sqref="B3:B14">
      <formula1>'LİSANSÜSTÜ UZAKTAN FİNAL SINAVI'!$B$30:$B$33</formula1>
    </dataValidation>
  </dataValidations>
  <printOptions/>
  <pageMargins bottom="0.6" footer="0.0" header="0.0" left="0.51" right="0.53" top="0.2887818194782574"/>
  <pageSetup fitToHeight="0" paperSize="9" orientation="portrait"/>
  <drawing r:id="rId1"/>
</worksheet>
</file>